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55" activeTab="0"/>
  </bookViews>
  <sheets>
    <sheet name="星取表" sheetId="1" r:id="rId1"/>
    <sheet name="１st日程表" sheetId="2" r:id="rId2"/>
    <sheet name="２nd日程表" sheetId="3" r:id="rId3"/>
  </sheets>
  <definedNames>
    <definedName name="_xlnm.Print_Area" localSheetId="1">'１st日程表'!$B$1:$Q$21</definedName>
    <definedName name="_xlnm.Print_Area" localSheetId="0">'星取表'!$A$1:$X$28</definedName>
  </definedNames>
  <calcPr fullCalcOnLoad="1"/>
</workbook>
</file>

<file path=xl/sharedStrings.xml><?xml version="1.0" encoding="utf-8"?>
<sst xmlns="http://schemas.openxmlformats.org/spreadsheetml/2006/main" count="278" uniqueCount="85">
  <si>
    <t>得点</t>
  </si>
  <si>
    <t>失点</t>
  </si>
  <si>
    <t>得失点</t>
  </si>
  <si>
    <t>勝点</t>
  </si>
  <si>
    <t>※勝点→</t>
  </si>
  <si>
    <t>勝ち</t>
  </si>
  <si>
    <t>○</t>
  </si>
  <si>
    <t>３点</t>
  </si>
  <si>
    <t>分け</t>
  </si>
  <si>
    <t>△</t>
  </si>
  <si>
    <t>１点</t>
  </si>
  <si>
    <t>負け</t>
  </si>
  <si>
    <t>×</t>
  </si>
  <si>
    <t>０点</t>
  </si>
  <si>
    <t>勝点順位</t>
  </si>
  <si>
    <t>得失差順位</t>
  </si>
  <si>
    <t>得点順位</t>
  </si>
  <si>
    <t>付加点数</t>
  </si>
  <si>
    <t>※上段が１ｓｔ、下段が２nd</t>
  </si>
  <si>
    <t>東根一中</t>
  </si>
  <si>
    <t>萩野中</t>
  </si>
  <si>
    <t>酒田四中</t>
  </si>
  <si>
    <t>鮭川中</t>
  </si>
  <si>
    <t>鶴岡二中</t>
  </si>
  <si>
    <t>櫛引中</t>
  </si>
  <si>
    <t>暫定順位</t>
  </si>
  <si>
    <t>２０１０　　Ｙ２リーグ（Ｕ－１５）　１ｓｔ　日程表</t>
  </si>
  <si>
    <t>日時</t>
  </si>
  <si>
    <t>節</t>
  </si>
  <si>
    <t>Ｋ/Ｏ</t>
  </si>
  <si>
    <t>対　　戦　　カ　　ー　　ド</t>
  </si>
  <si>
    <t>会　　場</t>
  </si>
  <si>
    <t>帯同審判</t>
  </si>
  <si>
    <t>運営/会場</t>
  </si>
  <si>
    <t>主審</t>
  </si>
  <si>
    <t>副審</t>
  </si>
  <si>
    <t>第４審</t>
  </si>
  <si>
    <t>１節</t>
  </si>
  <si>
    <t>１０：００</t>
  </si>
  <si>
    <t>鮭川中</t>
  </si>
  <si>
    <t>ＶＳ</t>
  </si>
  <si>
    <t>鶴岡二中グランド</t>
  </si>
  <si>
    <t>鶴岡二中</t>
  </si>
  <si>
    <t>１２：００</t>
  </si>
  <si>
    <t>ＶＳ</t>
  </si>
  <si>
    <t>１４：００</t>
  </si>
  <si>
    <t>２節</t>
  </si>
  <si>
    <t>１０：００</t>
  </si>
  <si>
    <t>櫛引中グランド</t>
  </si>
  <si>
    <t>３節</t>
  </si>
  <si>
    <t>鮭川中グランド</t>
  </si>
  <si>
    <t>４節</t>
  </si>
  <si>
    <t>萩野中グランド</t>
  </si>
  <si>
    <t>５節</t>
  </si>
  <si>
    <t>櫛引中</t>
  </si>
  <si>
    <t>※B戦（できればU-13)は，試合後すぐに，本戦のチーム同士で行ってください。時間は20～25分です。（審判は当該チームでお願いします。）</t>
  </si>
  <si>
    <t>※B戦ができないチームは，他のチーム（会場校など）に譲ってもいいのではないでしょうか。（会場に到着したとき，相談)</t>
  </si>
  <si>
    <t>２０１０　　Ｙ２リーグ（Ｕ－１５）　２ｓｔ　日程表</t>
  </si>
  <si>
    <t>７月１０日（土）</t>
  </si>
  <si>
    <t>１２：００</t>
  </si>
  <si>
    <t>１４：００</t>
  </si>
  <si>
    <t>７月１１日（日）</t>
  </si>
  <si>
    <t>１０月２日（土）
→都合のつかないチームがあるため，別の日に移動</t>
  </si>
  <si>
    <t>１０月３日（日）
→都合のつかないチームがあるため，別の日に移動</t>
  </si>
  <si>
    <t>１０月１７日（日）</t>
  </si>
  <si>
    <t>第３節と第４節については，後日相談させていただきます。</t>
  </si>
  <si>
    <t>備考（警告・退場等）</t>
  </si>
  <si>
    <t>晴　なし</t>
  </si>
  <si>
    <t>曇　なし</t>
  </si>
  <si>
    <t>0</t>
  </si>
  <si>
    <t>2</t>
  </si>
  <si>
    <t>1</t>
  </si>
  <si>
    <t>5</t>
  </si>
  <si>
    <t>終了</t>
  </si>
  <si>
    <t>0</t>
  </si>
  <si>
    <t>3</t>
  </si>
  <si>
    <t>1</t>
  </si>
  <si>
    <t>４月１０日
（土）</t>
  </si>
  <si>
    <t>４月１１日
（日）</t>
  </si>
  <si>
    <t>５月１５日
（土）</t>
  </si>
  <si>
    <t>５月１６日
（日）</t>
  </si>
  <si>
    <t>６月５日
（土）</t>
  </si>
  <si>
    <t>-</t>
  </si>
  <si>
    <t>2010/4/11  現在</t>
  </si>
  <si>
    <t>山形県　Ｕ－１５　Ｙ２リーグ2010(北ブロック)星取表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</si>
</sst>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3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color indexed="22"/>
      <name val="ＭＳ Ｐゴシック"/>
      <family val="3"/>
    </font>
    <font>
      <sz val="11"/>
      <color indexed="22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9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tted"/>
    </border>
    <border>
      <left style="double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49" fontId="0" fillId="0" borderId="0" xfId="61" applyNumberFormat="1">
      <alignment/>
      <protection/>
    </xf>
    <xf numFmtId="49" fontId="0" fillId="0" borderId="10" xfId="61" applyNumberFormat="1" applyBorder="1">
      <alignment/>
      <protection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 shrinkToFit="1"/>
    </xf>
    <xf numFmtId="176" fontId="0" fillId="0" borderId="0" xfId="61" applyNumberFormat="1" applyFill="1" applyBorder="1" applyAlignment="1">
      <alignment horizontal="center"/>
      <protection/>
    </xf>
    <xf numFmtId="176" fontId="0" fillId="0" borderId="0" xfId="61" applyNumberFormat="1" applyFont="1" applyFill="1" applyBorder="1" applyAlignment="1">
      <alignment horizontal="left" vertical="center" shrinkToFit="1"/>
      <protection/>
    </xf>
    <xf numFmtId="176" fontId="2" fillId="0" borderId="11" xfId="61" applyNumberFormat="1" applyFont="1" applyFill="1" applyBorder="1" applyAlignment="1">
      <alignment horizontal="center"/>
      <protection/>
    </xf>
    <xf numFmtId="0" fontId="2" fillId="0" borderId="11" xfId="0" applyFont="1" applyBorder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49" fontId="24" fillId="24" borderId="0" xfId="61" applyNumberFormat="1" applyFont="1" applyFill="1" applyBorder="1" applyAlignment="1">
      <alignment horizontal="center"/>
      <protection/>
    </xf>
    <xf numFmtId="49" fontId="22" fillId="0" borderId="12" xfId="0" applyNumberFormat="1" applyFont="1" applyBorder="1" applyAlignment="1">
      <alignment horizontal="center" vertical="center" shrinkToFit="1"/>
    </xf>
    <xf numFmtId="49" fontId="22" fillId="0" borderId="13" xfId="0" applyNumberFormat="1" applyFont="1" applyBorder="1" applyAlignment="1">
      <alignment horizontal="center" vertical="center" shrinkToFi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2" xfId="0" applyNumberFormat="1" applyFont="1" applyBorder="1" applyAlignment="1">
      <alignment horizontal="center" vertical="center"/>
    </xf>
    <xf numFmtId="49" fontId="23" fillId="0" borderId="14" xfId="0" applyNumberFormat="1" applyFont="1" applyFill="1" applyBorder="1" applyAlignment="1">
      <alignment horizontal="center" vertical="center"/>
    </xf>
    <xf numFmtId="49" fontId="21" fillId="0" borderId="15" xfId="0" applyNumberFormat="1" applyFont="1" applyFill="1" applyBorder="1" applyAlignment="1">
      <alignment horizontal="center" vertical="center"/>
    </xf>
    <xf numFmtId="49" fontId="23" fillId="0" borderId="16" xfId="0" applyNumberFormat="1" applyFont="1" applyFill="1" applyBorder="1" applyAlignment="1">
      <alignment horizontal="center" vertical="center"/>
    </xf>
    <xf numFmtId="49" fontId="21" fillId="0" borderId="12" xfId="0" applyNumberFormat="1" applyFont="1" applyBorder="1" applyAlignment="1">
      <alignment horizontal="center" vertical="center" shrinkToFit="1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Border="1" applyAlignment="1">
      <alignment horizontal="center" vertical="center"/>
    </xf>
    <xf numFmtId="49" fontId="23" fillId="0" borderId="17" xfId="0" applyNumberFormat="1" applyFont="1" applyFill="1" applyBorder="1" applyAlignment="1">
      <alignment horizontal="center" vertical="center"/>
    </xf>
    <xf numFmtId="49" fontId="21" fillId="0" borderId="18" xfId="0" applyNumberFormat="1" applyFont="1" applyFill="1" applyBorder="1" applyAlignment="1">
      <alignment horizontal="center" vertical="center"/>
    </xf>
    <xf numFmtId="49" fontId="23" fillId="0" borderId="19" xfId="0" applyNumberFormat="1" applyFont="1" applyFill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 shrinkToFit="1"/>
    </xf>
    <xf numFmtId="49" fontId="22" fillId="0" borderId="10" xfId="0" applyNumberFormat="1" applyFont="1" applyBorder="1" applyAlignment="1">
      <alignment horizontal="center" vertical="center" shrinkToFit="1"/>
    </xf>
    <xf numFmtId="49" fontId="23" fillId="0" borderId="13" xfId="0" applyNumberFormat="1" applyFont="1" applyFill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20" xfId="0" applyNumberFormat="1" applyFont="1" applyFill="1" applyBorder="1" applyAlignment="1">
      <alignment horizontal="center" vertical="center"/>
    </xf>
    <xf numFmtId="49" fontId="21" fillId="0" borderId="21" xfId="0" applyNumberFormat="1" applyFont="1" applyFill="1" applyBorder="1" applyAlignment="1">
      <alignment horizontal="center" vertical="center"/>
    </xf>
    <xf numFmtId="49" fontId="23" fillId="0" borderId="22" xfId="0" applyNumberFormat="1" applyFont="1" applyFill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shrinkToFit="1"/>
    </xf>
    <xf numFmtId="49" fontId="23" fillId="0" borderId="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 horizontal="center" vertical="center" shrinkToFit="1"/>
    </xf>
    <xf numFmtId="49" fontId="22" fillId="0" borderId="12" xfId="0" applyNumberFormat="1" applyFont="1" applyFill="1" applyBorder="1" applyAlignment="1">
      <alignment horizontal="center" vertical="center" shrinkToFit="1"/>
    </xf>
    <xf numFmtId="49" fontId="21" fillId="0" borderId="10" xfId="0" applyNumberFormat="1" applyFont="1" applyFill="1" applyBorder="1" applyAlignment="1">
      <alignment horizontal="center" vertical="center" shrinkToFit="1"/>
    </xf>
    <xf numFmtId="49" fontId="22" fillId="0" borderId="10" xfId="0" applyNumberFormat="1" applyFont="1" applyFill="1" applyBorder="1" applyAlignment="1">
      <alignment horizontal="center" vertical="center" shrinkToFit="1"/>
    </xf>
    <xf numFmtId="49" fontId="21" fillId="0" borderId="13" xfId="0" applyNumberFormat="1" applyFont="1" applyFill="1" applyBorder="1" applyAlignment="1">
      <alignment horizontal="center" vertical="center" shrinkToFit="1"/>
    </xf>
    <xf numFmtId="49" fontId="22" fillId="0" borderId="13" xfId="0" applyNumberFormat="1" applyFont="1" applyFill="1" applyBorder="1" applyAlignment="1">
      <alignment horizontal="center" vertical="center" shrinkToFit="1"/>
    </xf>
    <xf numFmtId="49" fontId="23" fillId="25" borderId="12" xfId="0" applyNumberFormat="1" applyFont="1" applyFill="1" applyBorder="1" applyAlignment="1">
      <alignment horizontal="center" vertical="center"/>
    </xf>
    <xf numFmtId="49" fontId="21" fillId="25" borderId="15" xfId="0" applyNumberFormat="1" applyFont="1" applyFill="1" applyBorder="1" applyAlignment="1">
      <alignment horizontal="center" vertical="center"/>
    </xf>
    <xf numFmtId="49" fontId="21" fillId="25" borderId="12" xfId="0" applyNumberFormat="1" applyFont="1" applyFill="1" applyBorder="1" applyAlignment="1">
      <alignment horizontal="center" vertical="center" shrinkToFit="1"/>
    </xf>
    <xf numFmtId="49" fontId="22" fillId="25" borderId="12" xfId="0" applyNumberFormat="1" applyFont="1" applyFill="1" applyBorder="1" applyAlignment="1">
      <alignment horizontal="center" vertical="center" shrinkToFit="1"/>
    </xf>
    <xf numFmtId="49" fontId="23" fillId="25" borderId="10" xfId="0" applyNumberFormat="1" applyFont="1" applyFill="1" applyBorder="1" applyAlignment="1">
      <alignment horizontal="center" vertical="center"/>
    </xf>
    <xf numFmtId="49" fontId="21" fillId="25" borderId="18" xfId="0" applyNumberFormat="1" applyFont="1" applyFill="1" applyBorder="1" applyAlignment="1">
      <alignment horizontal="center" vertical="center"/>
    </xf>
    <xf numFmtId="49" fontId="21" fillId="25" borderId="10" xfId="0" applyNumberFormat="1" applyFont="1" applyFill="1" applyBorder="1" applyAlignment="1">
      <alignment horizontal="center" vertical="center" shrinkToFit="1"/>
    </xf>
    <xf numFmtId="49" fontId="22" fillId="25" borderId="10" xfId="0" applyNumberFormat="1" applyFont="1" applyFill="1" applyBorder="1" applyAlignment="1">
      <alignment horizontal="center" vertical="center" shrinkToFit="1"/>
    </xf>
    <xf numFmtId="49" fontId="23" fillId="25" borderId="13" xfId="0" applyNumberFormat="1" applyFont="1" applyFill="1" applyBorder="1" applyAlignment="1">
      <alignment horizontal="center" vertical="center"/>
    </xf>
    <xf numFmtId="49" fontId="21" fillId="25" borderId="21" xfId="0" applyNumberFormat="1" applyFont="1" applyFill="1" applyBorder="1" applyAlignment="1">
      <alignment horizontal="center" vertical="center"/>
    </xf>
    <xf numFmtId="49" fontId="21" fillId="25" borderId="13" xfId="0" applyNumberFormat="1" applyFont="1" applyFill="1" applyBorder="1" applyAlignment="1">
      <alignment horizontal="center" vertical="center" shrinkToFit="1"/>
    </xf>
    <xf numFmtId="49" fontId="22" fillId="25" borderId="13" xfId="0" applyNumberFormat="1" applyFont="1" applyFill="1" applyBorder="1" applyAlignment="1">
      <alignment horizontal="center" vertical="center" shrinkToFit="1"/>
    </xf>
    <xf numFmtId="0" fontId="0" fillId="25" borderId="0" xfId="0" applyFill="1" applyAlignment="1">
      <alignment horizontal="center" vertical="center"/>
    </xf>
    <xf numFmtId="49" fontId="28" fillId="25" borderId="14" xfId="0" applyNumberFormat="1" applyFont="1" applyFill="1" applyBorder="1" applyAlignment="1">
      <alignment horizontal="center" vertical="center"/>
    </xf>
    <xf numFmtId="49" fontId="28" fillId="25" borderId="17" xfId="0" applyNumberFormat="1" applyFont="1" applyFill="1" applyBorder="1" applyAlignment="1">
      <alignment horizontal="center" vertical="center"/>
    </xf>
    <xf numFmtId="49" fontId="28" fillId="25" borderId="20" xfId="0" applyNumberFormat="1" applyFont="1" applyFill="1" applyBorder="1" applyAlignment="1">
      <alignment horizontal="center" vertical="center"/>
    </xf>
    <xf numFmtId="49" fontId="28" fillId="25" borderId="16" xfId="0" applyNumberFormat="1" applyFont="1" applyFill="1" applyBorder="1" applyAlignment="1">
      <alignment horizontal="center" vertical="center"/>
    </xf>
    <xf numFmtId="49" fontId="28" fillId="25" borderId="19" xfId="0" applyNumberFormat="1" applyFont="1" applyFill="1" applyBorder="1" applyAlignment="1">
      <alignment horizontal="center" vertical="center"/>
    </xf>
    <xf numFmtId="49" fontId="28" fillId="25" borderId="22" xfId="0" applyNumberFormat="1" applyFont="1" applyFill="1" applyBorder="1" applyAlignment="1">
      <alignment horizontal="center" vertical="center"/>
    </xf>
    <xf numFmtId="0" fontId="0" fillId="25" borderId="23" xfId="0" applyFill="1" applyBorder="1" applyAlignment="1">
      <alignment vertical="center"/>
    </xf>
    <xf numFmtId="0" fontId="0" fillId="25" borderId="24" xfId="0" applyFill="1" applyBorder="1" applyAlignment="1">
      <alignment vertical="center"/>
    </xf>
    <xf numFmtId="0" fontId="0" fillId="25" borderId="25" xfId="0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176" fontId="26" fillId="0" borderId="26" xfId="61" applyNumberFormat="1" applyFont="1" applyBorder="1" applyAlignment="1">
      <alignment horizontal="center"/>
      <protection/>
    </xf>
    <xf numFmtId="176" fontId="26" fillId="0" borderId="27" xfId="61" applyNumberFormat="1" applyFont="1" applyBorder="1" applyAlignment="1">
      <alignment horizontal="center"/>
      <protection/>
    </xf>
    <xf numFmtId="176" fontId="26" fillId="0" borderId="28" xfId="61" applyNumberFormat="1" applyFont="1" applyBorder="1" applyAlignment="1">
      <alignment horizontal="center"/>
      <protection/>
    </xf>
    <xf numFmtId="0" fontId="26" fillId="0" borderId="26" xfId="61" applyNumberFormat="1" applyFont="1" applyBorder="1" applyAlignment="1">
      <alignment horizontal="center"/>
      <protection/>
    </xf>
    <xf numFmtId="0" fontId="26" fillId="0" borderId="27" xfId="61" applyNumberFormat="1" applyFont="1" applyBorder="1" applyAlignment="1">
      <alignment horizontal="center"/>
      <protection/>
    </xf>
    <xf numFmtId="0" fontId="26" fillId="0" borderId="28" xfId="61" applyNumberFormat="1" applyFont="1" applyBorder="1" applyAlignment="1">
      <alignment horizontal="center"/>
      <protection/>
    </xf>
    <xf numFmtId="0" fontId="26" fillId="0" borderId="29" xfId="61" applyNumberFormat="1" applyFont="1" applyBorder="1" applyAlignment="1">
      <alignment horizontal="center"/>
      <protection/>
    </xf>
    <xf numFmtId="0" fontId="26" fillId="0" borderId="0" xfId="61" applyNumberFormat="1" applyFont="1" applyBorder="1" applyAlignment="1">
      <alignment horizontal="center"/>
      <protection/>
    </xf>
    <xf numFmtId="0" fontId="26" fillId="0" borderId="30" xfId="61" applyNumberFormat="1" applyFont="1" applyBorder="1" applyAlignment="1">
      <alignment horizontal="center"/>
      <protection/>
    </xf>
    <xf numFmtId="176" fontId="26" fillId="0" borderId="31" xfId="61" applyNumberFormat="1" applyFont="1" applyBorder="1" applyAlignment="1">
      <alignment horizontal="center"/>
      <protection/>
    </xf>
    <xf numFmtId="176" fontId="26" fillId="0" borderId="32" xfId="61" applyNumberFormat="1" applyFont="1" applyBorder="1" applyAlignment="1">
      <alignment horizontal="center"/>
      <protection/>
    </xf>
    <xf numFmtId="176" fontId="26" fillId="0" borderId="33" xfId="61" applyNumberFormat="1" applyFont="1" applyBorder="1" applyAlignment="1">
      <alignment horizontal="center"/>
      <protection/>
    </xf>
    <xf numFmtId="0" fontId="26" fillId="0" borderId="32" xfId="61" applyNumberFormat="1" applyFont="1" applyBorder="1" applyAlignment="1">
      <alignment horizontal="center"/>
      <protection/>
    </xf>
    <xf numFmtId="0" fontId="26" fillId="0" borderId="26" xfId="61" applyNumberFormat="1" applyFont="1" applyFill="1" applyBorder="1" applyAlignment="1">
      <alignment horizontal="center"/>
      <protection/>
    </xf>
    <xf numFmtId="0" fontId="26" fillId="0" borderId="27" xfId="61" applyNumberFormat="1" applyFont="1" applyFill="1" applyBorder="1" applyAlignment="1">
      <alignment horizontal="center"/>
      <protection/>
    </xf>
    <xf numFmtId="0" fontId="26" fillId="0" borderId="28" xfId="61" applyNumberFormat="1" applyFont="1" applyFill="1" applyBorder="1" applyAlignment="1">
      <alignment horizontal="center"/>
      <protection/>
    </xf>
    <xf numFmtId="176" fontId="26" fillId="4" borderId="26" xfId="61" applyNumberFormat="1" applyFont="1" applyFill="1" applyBorder="1" applyAlignment="1">
      <alignment horizontal="center"/>
      <protection/>
    </xf>
    <xf numFmtId="176" fontId="26" fillId="0" borderId="27" xfId="61" applyNumberFormat="1" applyFont="1" applyFill="1" applyBorder="1" applyAlignment="1">
      <alignment horizontal="center"/>
      <protection/>
    </xf>
    <xf numFmtId="176" fontId="26" fillId="4" borderId="28" xfId="61" applyNumberFormat="1" applyFont="1" applyFill="1" applyBorder="1" applyAlignment="1">
      <alignment horizontal="center"/>
      <protection/>
    </xf>
    <xf numFmtId="0" fontId="26" fillId="0" borderId="32" xfId="61" applyNumberFormat="1" applyFont="1" applyFill="1" applyBorder="1" applyAlignment="1">
      <alignment horizontal="center"/>
      <protection/>
    </xf>
    <xf numFmtId="0" fontId="26" fillId="0" borderId="31" xfId="61" applyNumberFormat="1" applyFont="1" applyFill="1" applyBorder="1" applyAlignment="1">
      <alignment horizontal="center"/>
      <protection/>
    </xf>
    <xf numFmtId="0" fontId="26" fillId="0" borderId="33" xfId="61" applyNumberFormat="1" applyFont="1" applyFill="1" applyBorder="1" applyAlignment="1">
      <alignment horizontal="center"/>
      <protection/>
    </xf>
    <xf numFmtId="176" fontId="26" fillId="4" borderId="31" xfId="61" applyNumberFormat="1" applyFont="1" applyFill="1" applyBorder="1" applyAlignment="1">
      <alignment horizontal="center"/>
      <protection/>
    </xf>
    <xf numFmtId="176" fontId="26" fillId="0" borderId="32" xfId="61" applyNumberFormat="1" applyFont="1" applyFill="1" applyBorder="1" applyAlignment="1">
      <alignment horizontal="center"/>
      <protection/>
    </xf>
    <xf numFmtId="176" fontId="26" fillId="4" borderId="33" xfId="61" applyNumberFormat="1" applyFont="1" applyFill="1" applyBorder="1" applyAlignment="1">
      <alignment horizontal="center"/>
      <protection/>
    </xf>
    <xf numFmtId="176" fontId="26" fillId="0" borderId="34" xfId="61" applyNumberFormat="1" applyFont="1" applyBorder="1" applyAlignment="1">
      <alignment horizontal="center"/>
      <protection/>
    </xf>
    <xf numFmtId="0" fontId="26" fillId="0" borderId="31" xfId="61" applyNumberFormat="1" applyFont="1" applyBorder="1" applyAlignment="1">
      <alignment horizontal="center"/>
      <protection/>
    </xf>
    <xf numFmtId="0" fontId="26" fillId="0" borderId="33" xfId="61" applyNumberFormat="1" applyFont="1" applyBorder="1" applyAlignment="1">
      <alignment horizontal="center"/>
      <protection/>
    </xf>
    <xf numFmtId="49" fontId="23" fillId="0" borderId="10" xfId="61" applyNumberFormat="1" applyFont="1" applyBorder="1" applyAlignment="1">
      <alignment horizontal="center" vertical="center"/>
      <protection/>
    </xf>
    <xf numFmtId="49" fontId="23" fillId="0" borderId="17" xfId="61" applyNumberFormat="1" applyFont="1" applyBorder="1" applyAlignment="1">
      <alignment horizontal="center" vertical="center"/>
      <protection/>
    </xf>
    <xf numFmtId="49" fontId="23" fillId="0" borderId="35" xfId="61" applyNumberFormat="1" applyFont="1" applyBorder="1" applyAlignment="1">
      <alignment horizontal="center" vertical="center"/>
      <protection/>
    </xf>
    <xf numFmtId="49" fontId="29" fillId="0" borderId="32" xfId="61" applyNumberFormat="1" applyFont="1" applyBorder="1" applyAlignment="1">
      <alignment horizontal="left" vertical="center"/>
      <protection/>
    </xf>
    <xf numFmtId="49" fontId="30" fillId="0" borderId="32" xfId="61" applyNumberFormat="1" applyFont="1" applyBorder="1" applyAlignment="1">
      <alignment horizontal="center"/>
      <protection/>
    </xf>
    <xf numFmtId="0" fontId="26" fillId="0" borderId="29" xfId="61" applyNumberFormat="1" applyFont="1" applyBorder="1" applyAlignment="1">
      <alignment horizontal="center"/>
      <protection/>
    </xf>
    <xf numFmtId="0" fontId="26" fillId="0" borderId="0" xfId="61" applyNumberFormat="1" applyFont="1" applyBorder="1" applyAlignment="1">
      <alignment horizontal="center"/>
      <protection/>
    </xf>
    <xf numFmtId="0" fontId="26" fillId="0" borderId="30" xfId="61" applyNumberFormat="1" applyFont="1" applyBorder="1" applyAlignment="1">
      <alignment horizontal="center"/>
      <protection/>
    </xf>
    <xf numFmtId="176" fontId="26" fillId="0" borderId="35" xfId="61" applyNumberFormat="1" applyFont="1" applyBorder="1" applyAlignment="1">
      <alignment horizontal="center" vertical="center"/>
      <protection/>
    </xf>
    <xf numFmtId="49" fontId="26" fillId="0" borderId="36" xfId="61" applyNumberFormat="1" applyFont="1" applyBorder="1" applyAlignment="1">
      <alignment horizontal="center" vertical="center"/>
      <protection/>
    </xf>
    <xf numFmtId="0" fontId="26" fillId="0" borderId="37" xfId="61" applyNumberFormat="1" applyFont="1" applyBorder="1" applyAlignment="1">
      <alignment horizontal="center" vertical="center"/>
      <protection/>
    </xf>
    <xf numFmtId="0" fontId="26" fillId="0" borderId="38" xfId="61" applyNumberFormat="1" applyFont="1" applyBorder="1" applyAlignment="1">
      <alignment horizontal="center" vertical="center"/>
      <protection/>
    </xf>
    <xf numFmtId="176" fontId="26" fillId="0" borderId="10" xfId="61" applyNumberFormat="1" applyFont="1" applyBorder="1" applyAlignment="1">
      <alignment horizontal="center" vertical="center"/>
      <protection/>
    </xf>
    <xf numFmtId="0" fontId="26" fillId="0" borderId="29" xfId="61" applyNumberFormat="1" applyFont="1" applyFill="1" applyBorder="1" applyAlignment="1">
      <alignment horizontal="center"/>
      <protection/>
    </xf>
    <xf numFmtId="0" fontId="26" fillId="0" borderId="0" xfId="61" applyNumberFormat="1" applyFont="1" applyFill="1" applyBorder="1" applyAlignment="1">
      <alignment horizontal="center"/>
      <protection/>
    </xf>
    <xf numFmtId="0" fontId="26" fillId="0" borderId="30" xfId="61" applyNumberFormat="1" applyFont="1" applyFill="1" applyBorder="1" applyAlignment="1">
      <alignment horizontal="center"/>
      <protection/>
    </xf>
    <xf numFmtId="177" fontId="26" fillId="0" borderId="17" xfId="61" applyNumberFormat="1" applyFont="1" applyBorder="1" applyAlignment="1">
      <alignment horizontal="center" vertical="center"/>
      <protection/>
    </xf>
    <xf numFmtId="176" fontId="26" fillId="0" borderId="39" xfId="61" applyNumberFormat="1" applyFont="1" applyFill="1" applyBorder="1" applyAlignment="1">
      <alignment horizontal="center"/>
      <protection/>
    </xf>
    <xf numFmtId="176" fontId="26" fillId="0" borderId="40" xfId="61" applyNumberFormat="1" applyFont="1" applyFill="1" applyBorder="1" applyAlignment="1">
      <alignment horizontal="center"/>
      <protection/>
    </xf>
    <xf numFmtId="176" fontId="26" fillId="0" borderId="41" xfId="61" applyNumberFormat="1" applyFont="1" applyFill="1" applyBorder="1" applyAlignment="1">
      <alignment horizontal="center"/>
      <protection/>
    </xf>
    <xf numFmtId="176" fontId="26" fillId="0" borderId="42" xfId="61" applyNumberFormat="1" applyFont="1" applyFill="1" applyBorder="1" applyAlignment="1">
      <alignment horizontal="center"/>
      <protection/>
    </xf>
    <xf numFmtId="176" fontId="26" fillId="0" borderId="43" xfId="61" applyNumberFormat="1" applyFont="1" applyFill="1" applyBorder="1" applyAlignment="1">
      <alignment horizontal="center"/>
      <protection/>
    </xf>
    <xf numFmtId="176" fontId="26" fillId="0" borderId="44" xfId="61" applyNumberFormat="1" applyFont="1" applyFill="1" applyBorder="1" applyAlignment="1">
      <alignment horizontal="center"/>
      <protection/>
    </xf>
    <xf numFmtId="176" fontId="26" fillId="0" borderId="45" xfId="61" applyNumberFormat="1" applyFont="1" applyFill="1" applyBorder="1" applyAlignment="1">
      <alignment horizontal="center"/>
      <protection/>
    </xf>
    <xf numFmtId="176" fontId="26" fillId="0" borderId="46" xfId="61" applyNumberFormat="1" applyFont="1" applyFill="1" applyBorder="1" applyAlignment="1">
      <alignment horizontal="center"/>
      <protection/>
    </xf>
    <xf numFmtId="176" fontId="26" fillId="0" borderId="47" xfId="61" applyNumberFormat="1" applyFont="1" applyFill="1" applyBorder="1" applyAlignment="1">
      <alignment horizontal="center"/>
      <protection/>
    </xf>
    <xf numFmtId="176" fontId="26" fillId="0" borderId="19" xfId="61" applyNumberFormat="1" applyFont="1" applyFill="1" applyBorder="1" applyAlignment="1" applyProtection="1">
      <alignment horizontal="center" vertical="center"/>
      <protection locked="0"/>
    </xf>
    <xf numFmtId="176" fontId="26" fillId="0" borderId="19" xfId="61" applyNumberFormat="1" applyFont="1" applyBorder="1" applyAlignment="1">
      <alignment horizontal="center" vertical="center"/>
      <protection/>
    </xf>
    <xf numFmtId="176" fontId="26" fillId="0" borderId="19" xfId="61" applyNumberFormat="1" applyFont="1" applyBorder="1" applyAlignment="1" applyProtection="1">
      <alignment horizontal="center" vertical="center"/>
      <protection locked="0"/>
    </xf>
    <xf numFmtId="177" fontId="26" fillId="0" borderId="17" xfId="61" applyNumberFormat="1" applyFont="1" applyFill="1" applyBorder="1" applyAlignment="1">
      <alignment horizontal="center" vertical="center"/>
      <protection/>
    </xf>
    <xf numFmtId="176" fontId="26" fillId="0" borderId="19" xfId="61" applyNumberFormat="1" applyFont="1" applyFill="1" applyBorder="1" applyAlignment="1">
      <alignment horizontal="center" vertical="center"/>
      <protection/>
    </xf>
    <xf numFmtId="0" fontId="26" fillId="0" borderId="48" xfId="61" applyNumberFormat="1" applyFont="1" applyBorder="1" applyAlignment="1">
      <alignment horizontal="center"/>
      <protection/>
    </xf>
    <xf numFmtId="0" fontId="26" fillId="0" borderId="11" xfId="61" applyNumberFormat="1" applyFont="1" applyBorder="1" applyAlignment="1">
      <alignment horizontal="center"/>
      <protection/>
    </xf>
    <xf numFmtId="0" fontId="26" fillId="0" borderId="49" xfId="61" applyNumberFormat="1" applyFont="1" applyBorder="1" applyAlignment="1">
      <alignment horizontal="center"/>
      <protection/>
    </xf>
    <xf numFmtId="49" fontId="23" fillId="0" borderId="10" xfId="61" applyNumberFormat="1" applyFont="1" applyBorder="1" applyAlignment="1">
      <alignment horizontal="center" vertical="center"/>
      <protection/>
    </xf>
    <xf numFmtId="49" fontId="23" fillId="0" borderId="48" xfId="61" applyNumberFormat="1" applyFont="1" applyBorder="1" applyAlignment="1">
      <alignment horizontal="center" vertical="center"/>
      <protection/>
    </xf>
    <xf numFmtId="49" fontId="23" fillId="0" borderId="11" xfId="61" applyNumberFormat="1" applyFont="1" applyBorder="1" applyAlignment="1">
      <alignment horizontal="center" vertical="center"/>
      <protection/>
    </xf>
    <xf numFmtId="49" fontId="23" fillId="0" borderId="49" xfId="61" applyNumberFormat="1" applyFont="1" applyBorder="1" applyAlignment="1">
      <alignment horizontal="center" vertical="center"/>
      <protection/>
    </xf>
    <xf numFmtId="0" fontId="26" fillId="0" borderId="39" xfId="61" applyNumberFormat="1" applyFont="1" applyBorder="1" applyAlignment="1">
      <alignment horizontal="center"/>
      <protection/>
    </xf>
    <xf numFmtId="0" fontId="26" fillId="0" borderId="40" xfId="61" applyNumberFormat="1" applyFont="1" applyBorder="1" applyAlignment="1">
      <alignment horizontal="center"/>
      <protection/>
    </xf>
    <xf numFmtId="0" fontId="26" fillId="0" borderId="41" xfId="61" applyNumberFormat="1" applyFont="1" applyBorder="1" applyAlignment="1">
      <alignment horizontal="center"/>
      <protection/>
    </xf>
    <xf numFmtId="0" fontId="26" fillId="0" borderId="42" xfId="61" applyNumberFormat="1" applyFont="1" applyBorder="1" applyAlignment="1">
      <alignment horizontal="center"/>
      <protection/>
    </xf>
    <xf numFmtId="0" fontId="26" fillId="0" borderId="43" xfId="61" applyNumberFormat="1" applyFont="1" applyBorder="1" applyAlignment="1">
      <alignment horizontal="center"/>
      <protection/>
    </xf>
    <xf numFmtId="0" fontId="26" fillId="0" borderId="44" xfId="61" applyNumberFormat="1" applyFont="1" applyBorder="1" applyAlignment="1">
      <alignment horizontal="center"/>
      <protection/>
    </xf>
    <xf numFmtId="0" fontId="26" fillId="0" borderId="45" xfId="61" applyNumberFormat="1" applyFont="1" applyBorder="1" applyAlignment="1">
      <alignment horizontal="center"/>
      <protection/>
    </xf>
    <xf numFmtId="0" fontId="26" fillId="0" borderId="46" xfId="61" applyNumberFormat="1" applyFont="1" applyBorder="1" applyAlignment="1">
      <alignment horizontal="center"/>
      <protection/>
    </xf>
    <xf numFmtId="0" fontId="26" fillId="0" borderId="47" xfId="61" applyNumberFormat="1" applyFont="1" applyBorder="1" applyAlignment="1">
      <alignment horizontal="center"/>
      <protection/>
    </xf>
    <xf numFmtId="176" fontId="26" fillId="0" borderId="39" xfId="61" applyNumberFormat="1" applyFont="1" applyBorder="1" applyAlignment="1">
      <alignment horizontal="center"/>
      <protection/>
    </xf>
    <xf numFmtId="176" fontId="26" fillId="0" borderId="40" xfId="61" applyNumberFormat="1" applyFont="1" applyBorder="1" applyAlignment="1">
      <alignment horizontal="center"/>
      <protection/>
    </xf>
    <xf numFmtId="176" fontId="26" fillId="0" borderId="42" xfId="61" applyNumberFormat="1" applyFont="1" applyBorder="1" applyAlignment="1">
      <alignment horizontal="center"/>
      <protection/>
    </xf>
    <xf numFmtId="176" fontId="26" fillId="0" borderId="43" xfId="61" applyNumberFormat="1" applyFont="1" applyBorder="1" applyAlignment="1">
      <alignment horizontal="center"/>
      <protection/>
    </xf>
    <xf numFmtId="176" fontId="26" fillId="0" borderId="45" xfId="61" applyNumberFormat="1" applyFont="1" applyBorder="1" applyAlignment="1">
      <alignment horizontal="center"/>
      <protection/>
    </xf>
    <xf numFmtId="176" fontId="26" fillId="0" borderId="46" xfId="61" applyNumberFormat="1" applyFont="1" applyBorder="1" applyAlignment="1">
      <alignment horizontal="center"/>
      <protection/>
    </xf>
    <xf numFmtId="176" fontId="26" fillId="0" borderId="10" xfId="61" applyNumberFormat="1" applyFont="1" applyFill="1" applyBorder="1" applyAlignment="1">
      <alignment horizontal="center" vertical="center"/>
      <protection/>
    </xf>
    <xf numFmtId="0" fontId="26" fillId="0" borderId="48" xfId="61" applyNumberFormat="1" applyFont="1" applyFill="1" applyBorder="1" applyAlignment="1">
      <alignment horizontal="center"/>
      <protection/>
    </xf>
    <xf numFmtId="0" fontId="26" fillId="0" borderId="11" xfId="61" applyNumberFormat="1" applyFont="1" applyFill="1" applyBorder="1" applyAlignment="1">
      <alignment horizontal="center"/>
      <protection/>
    </xf>
    <xf numFmtId="0" fontId="26" fillId="0" borderId="49" xfId="61" applyNumberFormat="1" applyFont="1" applyFill="1" applyBorder="1" applyAlignment="1">
      <alignment horizontal="center"/>
      <protection/>
    </xf>
    <xf numFmtId="176" fontId="26" fillId="0" borderId="41" xfId="61" applyNumberFormat="1" applyFont="1" applyBorder="1" applyAlignment="1">
      <alignment horizontal="center"/>
      <protection/>
    </xf>
    <xf numFmtId="176" fontId="26" fillId="0" borderId="44" xfId="61" applyNumberFormat="1" applyFont="1" applyBorder="1" applyAlignment="1">
      <alignment horizontal="center"/>
      <protection/>
    </xf>
    <xf numFmtId="176" fontId="26" fillId="0" borderId="47" xfId="61" applyNumberFormat="1" applyFont="1" applyBorder="1" applyAlignment="1">
      <alignment horizontal="center"/>
      <protection/>
    </xf>
    <xf numFmtId="176" fontId="25" fillId="24" borderId="0" xfId="61" applyNumberFormat="1" applyFont="1" applyFill="1" applyBorder="1" applyAlignment="1">
      <alignment horizontal="center" vertical="center"/>
      <protection/>
    </xf>
    <xf numFmtId="49" fontId="22" fillId="0" borderId="50" xfId="0" applyNumberFormat="1" applyFont="1" applyBorder="1" applyAlignment="1">
      <alignment horizontal="center" vertical="center" wrapText="1"/>
    </xf>
    <xf numFmtId="49" fontId="22" fillId="0" borderId="51" xfId="0" applyNumberFormat="1" applyFont="1" applyBorder="1" applyAlignment="1">
      <alignment horizontal="center" vertical="center" wrapText="1"/>
    </xf>
    <xf numFmtId="49" fontId="22" fillId="0" borderId="52" xfId="0" applyNumberFormat="1" applyFont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1" fillId="0" borderId="53" xfId="0" applyNumberFormat="1" applyFont="1" applyBorder="1" applyAlignment="1">
      <alignment horizontal="center" vertical="center"/>
    </xf>
    <xf numFmtId="0" fontId="21" fillId="0" borderId="29" xfId="0" applyNumberFormat="1" applyFont="1" applyBorder="1" applyAlignment="1">
      <alignment horizontal="center" vertical="center"/>
    </xf>
    <xf numFmtId="0" fontId="21" fillId="0" borderId="54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49" fontId="22" fillId="25" borderId="50" xfId="0" applyNumberFormat="1" applyFont="1" applyFill="1" applyBorder="1" applyAlignment="1">
      <alignment horizontal="center" vertical="center" wrapText="1"/>
    </xf>
    <xf numFmtId="49" fontId="22" fillId="25" borderId="51" xfId="0" applyNumberFormat="1" applyFont="1" applyFill="1" applyBorder="1" applyAlignment="1">
      <alignment horizontal="center" vertical="center" wrapText="1"/>
    </xf>
    <xf numFmtId="49" fontId="22" fillId="25" borderId="52" xfId="0" applyNumberFormat="1" applyFont="1" applyFill="1" applyBorder="1" applyAlignment="1">
      <alignment horizontal="center" vertical="center" wrapText="1"/>
    </xf>
    <xf numFmtId="49" fontId="23" fillId="25" borderId="12" xfId="0" applyNumberFormat="1" applyFont="1" applyFill="1" applyBorder="1" applyAlignment="1">
      <alignment horizontal="center" vertical="center"/>
    </xf>
    <xf numFmtId="49" fontId="23" fillId="25" borderId="10" xfId="0" applyNumberFormat="1" applyFont="1" applyFill="1" applyBorder="1" applyAlignment="1">
      <alignment horizontal="center" vertical="center"/>
    </xf>
    <xf numFmtId="49" fontId="23" fillId="25" borderId="13" xfId="0" applyNumberFormat="1" applyFont="1" applyFill="1" applyBorder="1" applyAlignment="1">
      <alignment horizontal="center" vertical="center"/>
    </xf>
    <xf numFmtId="0" fontId="21" fillId="25" borderId="53" xfId="0" applyNumberFormat="1" applyFont="1" applyFill="1" applyBorder="1" applyAlignment="1">
      <alignment horizontal="center" vertical="center"/>
    </xf>
    <xf numFmtId="0" fontId="21" fillId="25" borderId="29" xfId="0" applyNumberFormat="1" applyFont="1" applyFill="1" applyBorder="1" applyAlignment="1">
      <alignment horizontal="center" vertical="center"/>
    </xf>
    <xf numFmtId="0" fontId="21" fillId="25" borderId="54" xfId="0" applyNumberFormat="1" applyFont="1" applyFill="1" applyBorder="1" applyAlignment="1">
      <alignment horizontal="center" vertical="center"/>
    </xf>
    <xf numFmtId="49" fontId="27" fillId="0" borderId="50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56" xfId="0" applyNumberFormat="1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52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36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22" fillId="0" borderId="12" xfId="0" applyNumberFormat="1" applyFont="1" applyBorder="1" applyAlignment="1">
      <alignment horizontal="center" vertical="center" shrinkToFit="1"/>
    </xf>
    <xf numFmtId="49" fontId="21" fillId="0" borderId="14" xfId="0" applyNumberFormat="1" applyFont="1" applyBorder="1" applyAlignment="1">
      <alignment horizontal="center" vertical="center"/>
    </xf>
    <xf numFmtId="49" fontId="21" fillId="0" borderId="20" xfId="0" applyNumberFormat="1" applyFont="1" applyBorder="1" applyAlignment="1">
      <alignment horizontal="center" vertical="center"/>
    </xf>
    <xf numFmtId="49" fontId="22" fillId="0" borderId="50" xfId="0" applyNumberFormat="1" applyFont="1" applyBorder="1" applyAlignment="1">
      <alignment horizontal="right" vertical="center" wrapText="1"/>
    </xf>
    <xf numFmtId="49" fontId="22" fillId="0" borderId="51" xfId="0" applyNumberFormat="1" applyFont="1" applyBorder="1" applyAlignment="1">
      <alignment horizontal="right" vertical="center" wrapText="1"/>
    </xf>
    <xf numFmtId="49" fontId="22" fillId="0" borderId="52" xfId="0" applyNumberFormat="1" applyFont="1" applyBorder="1" applyAlignment="1">
      <alignment horizontal="right" vertical="center" wrapText="1"/>
    </xf>
    <xf numFmtId="0" fontId="21" fillId="0" borderId="57" xfId="0" applyNumberFormat="1" applyFont="1" applyBorder="1" applyAlignment="1">
      <alignment horizontal="center" vertical="center"/>
    </xf>
    <xf numFmtId="0" fontId="21" fillId="0" borderId="58" xfId="0" applyNumberFormat="1" applyFont="1" applyBorder="1" applyAlignment="1">
      <alignment horizontal="center" vertical="center"/>
    </xf>
    <xf numFmtId="0" fontId="21" fillId="0" borderId="59" xfId="0" applyNumberFormat="1" applyFont="1" applyBorder="1" applyAlignment="1">
      <alignment horizontal="center" vertical="center"/>
    </xf>
    <xf numFmtId="49" fontId="21" fillId="0" borderId="56" xfId="0" applyNumberFormat="1" applyFont="1" applyBorder="1" applyAlignment="1">
      <alignment horizontal="center" vertical="center"/>
    </xf>
    <xf numFmtId="49" fontId="21" fillId="0" borderId="60" xfId="0" applyNumberFormat="1" applyFont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dxfs count="9">
    <dxf>
      <fill>
        <patternFill>
          <bgColor indexed="41"/>
        </patternFill>
      </fill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indexed="10"/>
      </font>
    </dxf>
    <dxf>
      <font>
        <color indexed="9"/>
      </font>
    </dxf>
    <dxf>
      <font>
        <color rgb="FFFFFFFF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25</xdr:col>
      <xdr:colOff>542925</xdr:colOff>
      <xdr:row>11</xdr:row>
      <xdr:rowOff>123825</xdr:rowOff>
    </xdr:from>
    <xdr:ext cx="1876425" cy="190500"/>
    <xdr:sp>
      <xdr:nvSpPr>
        <xdr:cNvPr id="1" name="Text Box 1"/>
        <xdr:cNvSpPr txBox="1">
          <a:spLocks noChangeArrowheads="1"/>
        </xdr:cNvSpPr>
      </xdr:nvSpPr>
      <xdr:spPr>
        <a:xfrm>
          <a:off x="10477500" y="2181225"/>
          <a:ext cx="18764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グレーエリアの操作厳禁！！！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8"/>
  <sheetViews>
    <sheetView tabSelected="1" zoomScale="115" zoomScaleNormal="115" zoomScalePageLayoutView="0" workbookViewId="0" topLeftCell="A1">
      <selection activeCell="V3" sqref="V3:V6"/>
    </sheetView>
  </sheetViews>
  <sheetFormatPr defaultColWidth="9.00390625" defaultRowHeight="13.5"/>
  <cols>
    <col min="1" max="1" width="10.375" style="0" customWidth="1"/>
    <col min="2" max="19" width="3.625" style="0" customWidth="1"/>
    <col min="24" max="24" width="9.75390625" style="0" customWidth="1"/>
  </cols>
  <sheetData>
    <row r="1" spans="1:29" ht="21">
      <c r="A1" s="1"/>
      <c r="B1" s="96" t="s">
        <v>84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1"/>
      <c r="W1" s="97" t="s">
        <v>83</v>
      </c>
      <c r="X1" s="97"/>
      <c r="Z1" s="1"/>
      <c r="AA1" s="1"/>
      <c r="AB1" s="1"/>
      <c r="AC1" s="1"/>
    </row>
    <row r="2" spans="1:29" ht="13.5">
      <c r="A2" s="2"/>
      <c r="B2" s="127" t="s">
        <v>19</v>
      </c>
      <c r="C2" s="127"/>
      <c r="D2" s="127"/>
      <c r="E2" s="128" t="s">
        <v>22</v>
      </c>
      <c r="F2" s="129"/>
      <c r="G2" s="130"/>
      <c r="H2" s="128" t="s">
        <v>20</v>
      </c>
      <c r="I2" s="129"/>
      <c r="J2" s="130"/>
      <c r="K2" s="128" t="s">
        <v>24</v>
      </c>
      <c r="L2" s="129"/>
      <c r="M2" s="130"/>
      <c r="N2" s="127" t="s">
        <v>21</v>
      </c>
      <c r="O2" s="127"/>
      <c r="P2" s="127"/>
      <c r="Q2" s="128" t="s">
        <v>23</v>
      </c>
      <c r="R2" s="129"/>
      <c r="S2" s="130"/>
      <c r="T2" s="93" t="s">
        <v>3</v>
      </c>
      <c r="U2" s="93" t="s">
        <v>0</v>
      </c>
      <c r="V2" s="93" t="s">
        <v>1</v>
      </c>
      <c r="W2" s="94" t="s">
        <v>2</v>
      </c>
      <c r="X2" s="95" t="s">
        <v>25</v>
      </c>
      <c r="Z2" s="11" t="s">
        <v>14</v>
      </c>
      <c r="AA2" s="11" t="s">
        <v>15</v>
      </c>
      <c r="AB2" s="11" t="s">
        <v>16</v>
      </c>
      <c r="AC2" s="11" t="s">
        <v>17</v>
      </c>
    </row>
    <row r="3" spans="1:29" ht="14.25">
      <c r="A3" s="102" t="s">
        <v>19</v>
      </c>
      <c r="B3" s="141"/>
      <c r="C3" s="141"/>
      <c r="D3" s="141"/>
      <c r="E3" s="124">
        <f>IF(E4="","",IF(E4=G4,"△",IF(E4&gt;G4,"○","×")))</f>
      </c>
      <c r="F3" s="125"/>
      <c r="G3" s="126"/>
      <c r="H3" s="124" t="str">
        <f>IF(H4="","",IF(H4=J4,"△",IF(H4&gt;J4,"○","×")))</f>
        <v>△</v>
      </c>
      <c r="I3" s="125"/>
      <c r="J3" s="126"/>
      <c r="K3" s="124">
        <f>IF(K4="","",IF(K4=M4,"△",IF(K4&gt;M4,"○","×")))</f>
      </c>
      <c r="L3" s="125"/>
      <c r="M3" s="126"/>
      <c r="N3" s="124" t="str">
        <f>IF(N4="","",IF(N4=P4,"△",IF(N4&gt;P4,"○","×")))</f>
        <v>×</v>
      </c>
      <c r="O3" s="125"/>
      <c r="P3" s="126"/>
      <c r="Q3" s="124">
        <f>IF(Q4="","",IF(Q4=S4,"△",IF(Q4&gt;S4,"○","×")))</f>
      </c>
      <c r="R3" s="125"/>
      <c r="S3" s="126"/>
      <c r="T3" s="120">
        <f>((COUNTIF(B3:S6,"○"))*3)+((COUNTIF(B3:S6,"△"))*1)</f>
        <v>1</v>
      </c>
      <c r="U3" s="121">
        <f>SUM(Q4,Q6,N6,N4,K4,K6,H6,H4,E4,E6)</f>
        <v>2</v>
      </c>
      <c r="V3" s="105">
        <f>SUM(S4,S6,P6,P4,M4,M6,J6,J4,G4,G6)</f>
        <v>4</v>
      </c>
      <c r="W3" s="109">
        <f>U3-V3</f>
        <v>-2</v>
      </c>
      <c r="X3" s="101">
        <f>RANK(AC3,$AC$3:$AC$26)</f>
        <v>5</v>
      </c>
      <c r="Z3" s="153">
        <f>RANK(T3,$T$3:$T$26,1)</f>
        <v>1</v>
      </c>
      <c r="AA3" s="153">
        <f>RANK(W3,$W$3:$W$26,1)</f>
        <v>2</v>
      </c>
      <c r="AB3" s="153">
        <f>RANK(U3,$U$3:$U$26,1)</f>
        <v>2</v>
      </c>
      <c r="AC3" s="153">
        <f>Z3*100+AA3*10+AB3*1</f>
        <v>122</v>
      </c>
    </row>
    <row r="4" spans="1:29" ht="14.25">
      <c r="A4" s="103"/>
      <c r="B4" s="143"/>
      <c r="C4" s="143"/>
      <c r="D4" s="143"/>
      <c r="E4" s="65"/>
      <c r="F4" s="66" t="s">
        <v>82</v>
      </c>
      <c r="G4" s="67"/>
      <c r="H4" s="65">
        <v>1</v>
      </c>
      <c r="I4" s="66" t="s">
        <v>82</v>
      </c>
      <c r="J4" s="67">
        <v>1</v>
      </c>
      <c r="K4" s="65"/>
      <c r="L4" s="66" t="s">
        <v>82</v>
      </c>
      <c r="M4" s="67"/>
      <c r="N4" s="65">
        <v>1</v>
      </c>
      <c r="O4" s="66" t="s">
        <v>82</v>
      </c>
      <c r="P4" s="67">
        <v>3</v>
      </c>
      <c r="Q4" s="68"/>
      <c r="R4" s="69" t="s">
        <v>82</v>
      </c>
      <c r="S4" s="70"/>
      <c r="T4" s="120"/>
      <c r="U4" s="121"/>
      <c r="V4" s="105"/>
      <c r="W4" s="109"/>
      <c r="X4" s="101"/>
      <c r="Z4" s="153"/>
      <c r="AA4" s="153"/>
      <c r="AB4" s="153"/>
      <c r="AC4" s="153"/>
    </row>
    <row r="5" spans="1:29" ht="14.25">
      <c r="A5" s="103"/>
      <c r="B5" s="143"/>
      <c r="C5" s="143"/>
      <c r="D5" s="143"/>
      <c r="E5" s="98">
        <f>IF(E6="","",IF(E6=G6,"△",IF(E6&gt;G6,"○","×")))</f>
      </c>
      <c r="F5" s="99"/>
      <c r="G5" s="100"/>
      <c r="H5" s="98">
        <f>IF(H6="","",IF(H6=J6,"△",IF(H6&gt;J6,"○","×")))</f>
      </c>
      <c r="I5" s="99"/>
      <c r="J5" s="100"/>
      <c r="K5" s="98">
        <f>IF(K6="","",IF(K6=M6,"△",IF(K6&gt;M6,"○","×")))</f>
      </c>
      <c r="L5" s="99"/>
      <c r="M5" s="100"/>
      <c r="N5" s="98">
        <f>IF(N6="","",IF(N6=P6,"△",IF(N6&gt;P6,"○","×")))</f>
      </c>
      <c r="O5" s="99"/>
      <c r="P5" s="100"/>
      <c r="Q5" s="98">
        <f>IF(Q6="","",IF(Q6=S6,"△",IF(Q6&gt;S6,"○","×")))</f>
      </c>
      <c r="R5" s="99"/>
      <c r="S5" s="100"/>
      <c r="T5" s="120"/>
      <c r="U5" s="121"/>
      <c r="V5" s="105"/>
      <c r="W5" s="109"/>
      <c r="X5" s="101"/>
      <c r="Z5" s="153"/>
      <c r="AA5" s="153"/>
      <c r="AB5" s="153"/>
      <c r="AC5" s="153"/>
    </row>
    <row r="6" spans="1:29" ht="14.25">
      <c r="A6" s="104"/>
      <c r="B6" s="143"/>
      <c r="C6" s="143"/>
      <c r="D6" s="143"/>
      <c r="E6" s="74"/>
      <c r="F6" s="75" t="s">
        <v>82</v>
      </c>
      <c r="G6" s="76"/>
      <c r="H6" s="74"/>
      <c r="I6" s="75" t="s">
        <v>82</v>
      </c>
      <c r="J6" s="76"/>
      <c r="K6" s="74"/>
      <c r="L6" s="75" t="s">
        <v>82</v>
      </c>
      <c r="M6" s="76"/>
      <c r="N6" s="74"/>
      <c r="O6" s="75" t="s">
        <v>82</v>
      </c>
      <c r="P6" s="76"/>
      <c r="Q6" s="74"/>
      <c r="R6" s="75" t="s">
        <v>82</v>
      </c>
      <c r="S6" s="76"/>
      <c r="T6" s="120"/>
      <c r="U6" s="121"/>
      <c r="V6" s="105"/>
      <c r="W6" s="109"/>
      <c r="X6" s="101"/>
      <c r="Z6" s="153"/>
      <c r="AA6" s="153"/>
      <c r="AB6" s="153"/>
      <c r="AC6" s="153"/>
    </row>
    <row r="7" spans="1:29" ht="14.25">
      <c r="A7" s="102" t="s">
        <v>22</v>
      </c>
      <c r="B7" s="124">
        <f>IF(B8="","",IF(B8=D8,"△",IF(B8&gt;D8,"○","×")))</f>
      </c>
      <c r="C7" s="125"/>
      <c r="D7" s="126"/>
      <c r="E7" s="131"/>
      <c r="F7" s="132"/>
      <c r="G7" s="133"/>
      <c r="H7" s="124" t="str">
        <f>IF(H8="","",IF(H8=J8,"△",IF(H8&gt;J8,"○","×")))</f>
        <v>○</v>
      </c>
      <c r="I7" s="125"/>
      <c r="J7" s="126"/>
      <c r="K7" s="124">
        <f>IF(K8="","",IF(K8=M8,"△",IF(K8&gt;M8,"○","×")))</f>
      </c>
      <c r="L7" s="125"/>
      <c r="M7" s="126"/>
      <c r="N7" s="124">
        <f>IF(N8="","",IF(N8=P8,"△",IF(N8&gt;P8,"○","×")))</f>
      </c>
      <c r="O7" s="125"/>
      <c r="P7" s="126"/>
      <c r="Q7" s="124" t="str">
        <f>IF(Q8="","",IF(Q8=S8,"△",IF(Q8&gt;S8,"○","×")))</f>
        <v>×</v>
      </c>
      <c r="R7" s="125"/>
      <c r="S7" s="126"/>
      <c r="T7" s="120">
        <f>((COUNTIF(B7:S10,"○"))*3)+((COUNTIF(B7:S10,"△"))*1)</f>
        <v>3</v>
      </c>
      <c r="U7" s="121">
        <f>SUM(Q8,Q10,N10,N8,K8,K10,H10,H8,B8,B10)</f>
        <v>3</v>
      </c>
      <c r="V7" s="105">
        <f>SUM(S8,S10,P10,P8,M8,M10,J10,J8,D8,D10)</f>
        <v>2</v>
      </c>
      <c r="W7" s="109">
        <f>U7-V7</f>
        <v>1</v>
      </c>
      <c r="X7" s="101">
        <f>RANK(AC7,$AC$3:$AC$26)</f>
        <v>2</v>
      </c>
      <c r="Z7" s="153">
        <f>RANK(T7,$T$3:$T$26,1)</f>
        <v>3</v>
      </c>
      <c r="AA7" s="153">
        <f>RANK(W7,$W$3:$W$26,1)</f>
        <v>4</v>
      </c>
      <c r="AB7" s="153">
        <f>RANK(U7,$U$3:$U$26,1)</f>
        <v>3</v>
      </c>
      <c r="AC7" s="153">
        <f>Z7*100+AA7*10+AB7*1</f>
        <v>343</v>
      </c>
    </row>
    <row r="8" spans="1:29" ht="14.25">
      <c r="A8" s="103"/>
      <c r="B8" s="68">
        <f>IF(G4="","",G4)</f>
      </c>
      <c r="C8" s="69" t="s">
        <v>82</v>
      </c>
      <c r="D8" s="70">
        <f>IF(E4="","",E4)</f>
      </c>
      <c r="E8" s="134"/>
      <c r="F8" s="135"/>
      <c r="G8" s="136"/>
      <c r="H8" s="65">
        <v>2</v>
      </c>
      <c r="I8" s="66" t="s">
        <v>82</v>
      </c>
      <c r="J8" s="67">
        <v>0</v>
      </c>
      <c r="K8" s="65"/>
      <c r="L8" s="66" t="s">
        <v>82</v>
      </c>
      <c r="M8" s="67"/>
      <c r="N8" s="68"/>
      <c r="O8" s="69" t="s">
        <v>82</v>
      </c>
      <c r="P8" s="70"/>
      <c r="Q8" s="65">
        <v>1</v>
      </c>
      <c r="R8" s="66" t="s">
        <v>82</v>
      </c>
      <c r="S8" s="67">
        <v>2</v>
      </c>
      <c r="T8" s="120"/>
      <c r="U8" s="121"/>
      <c r="V8" s="105"/>
      <c r="W8" s="109"/>
      <c r="X8" s="101"/>
      <c r="Z8" s="153"/>
      <c r="AA8" s="153"/>
      <c r="AB8" s="153"/>
      <c r="AC8" s="153"/>
    </row>
    <row r="9" spans="1:29" ht="14.25">
      <c r="A9" s="103"/>
      <c r="B9" s="98">
        <f>IF(B10="","",IF(B10=D10,"△",IF(B10&gt;D10,"○","×")))</f>
      </c>
      <c r="C9" s="99"/>
      <c r="D9" s="100"/>
      <c r="E9" s="134"/>
      <c r="F9" s="135"/>
      <c r="G9" s="136"/>
      <c r="H9" s="98">
        <f>IF(H10="","",IF(H10=J10,"△",IF(H10&gt;J10,"○","×")))</f>
      </c>
      <c r="I9" s="99"/>
      <c r="J9" s="100"/>
      <c r="K9" s="98">
        <f>IF(K10="","",IF(K10=M10,"△",IF(K10&gt;M10,"○","×")))</f>
      </c>
      <c r="L9" s="99"/>
      <c r="M9" s="100"/>
      <c r="N9" s="98">
        <f>IF(N10="","",IF(N10=P10,"△",IF(N10&gt;P10,"○","×")))</f>
      </c>
      <c r="O9" s="99"/>
      <c r="P9" s="100"/>
      <c r="Q9" s="98">
        <f>IF(Q10="","",IF(Q10=S10,"△",IF(Q10&gt;S10,"○","×")))</f>
      </c>
      <c r="R9" s="99"/>
      <c r="S9" s="100"/>
      <c r="T9" s="120"/>
      <c r="U9" s="121"/>
      <c r="V9" s="105"/>
      <c r="W9" s="109"/>
      <c r="X9" s="101"/>
      <c r="Z9" s="153"/>
      <c r="AA9" s="153"/>
      <c r="AB9" s="153"/>
      <c r="AC9" s="153"/>
    </row>
    <row r="10" spans="1:29" ht="14.25">
      <c r="A10" s="104"/>
      <c r="B10" s="77">
        <f>IF(G6="","",G6)</f>
      </c>
      <c r="C10" s="77" t="s">
        <v>82</v>
      </c>
      <c r="D10" s="77">
        <f>IF(E6="","",E6)</f>
      </c>
      <c r="E10" s="137"/>
      <c r="F10" s="138"/>
      <c r="G10" s="139"/>
      <c r="H10" s="74"/>
      <c r="I10" s="75" t="s">
        <v>82</v>
      </c>
      <c r="J10" s="76"/>
      <c r="K10" s="74"/>
      <c r="L10" s="75" t="s">
        <v>82</v>
      </c>
      <c r="M10" s="76"/>
      <c r="N10" s="74"/>
      <c r="O10" s="75" t="s">
        <v>82</v>
      </c>
      <c r="P10" s="76"/>
      <c r="Q10" s="74"/>
      <c r="R10" s="75" t="s">
        <v>82</v>
      </c>
      <c r="S10" s="76"/>
      <c r="T10" s="120"/>
      <c r="U10" s="121"/>
      <c r="V10" s="105"/>
      <c r="W10" s="109"/>
      <c r="X10" s="101"/>
      <c r="Z10" s="153"/>
      <c r="AA10" s="153"/>
      <c r="AB10" s="153"/>
      <c r="AC10" s="153"/>
    </row>
    <row r="11" spans="1:29" ht="13.5" customHeight="1">
      <c r="A11" s="102" t="s">
        <v>20</v>
      </c>
      <c r="B11" s="147" t="str">
        <f>IF(B12="","",IF(B12=D12,"△",IF(B12&gt;D12,"○","×")))</f>
        <v>△</v>
      </c>
      <c r="C11" s="148"/>
      <c r="D11" s="148"/>
      <c r="E11" s="147" t="str">
        <f>IF(E12="","",IF(E12=G12,"△",IF(E12&gt;G12,"○","×")))</f>
        <v>×</v>
      </c>
      <c r="F11" s="148"/>
      <c r="G11" s="149"/>
      <c r="H11" s="110"/>
      <c r="I11" s="111"/>
      <c r="J11" s="112"/>
      <c r="K11" s="147">
        <f>IF(K12="","",IF(K12=M12,"△",IF(K12&gt;M12,"○","×")))</f>
      </c>
      <c r="L11" s="148"/>
      <c r="M11" s="149"/>
      <c r="N11" s="147">
        <f>IF(N12="","",IF(N12=P12,"△",IF(N12&gt;P12,"○","×")))</f>
      </c>
      <c r="O11" s="148"/>
      <c r="P11" s="149"/>
      <c r="Q11" s="147">
        <f>IF(Q12="","",IF(Q12=S12,"△",IF(Q12&gt;S12,"○","×")))</f>
      </c>
      <c r="R11" s="148"/>
      <c r="S11" s="149"/>
      <c r="T11" s="123">
        <f>((COUNTIF(B11:S14,"○"))*3)+((COUNTIF(B11:S14,"△"))*1)</f>
        <v>1</v>
      </c>
      <c r="U11" s="119">
        <f>SUM(Q12,Q14,N14,N12,K12,K14,B14,B12,E12,E14)</f>
        <v>1</v>
      </c>
      <c r="V11" s="146">
        <f>SUM(S12,S14,P14,P12,M12,M14,D14,D12,G12,G14)</f>
        <v>3</v>
      </c>
      <c r="W11" s="122">
        <f>U11-V11</f>
        <v>-2</v>
      </c>
      <c r="X11" s="101">
        <f>RANK(AC11,$AC$3:$AC$26)</f>
        <v>6</v>
      </c>
      <c r="Z11" s="153">
        <f>RANK(T11,$T$3:$T$26,1)</f>
        <v>1</v>
      </c>
      <c r="AA11" s="153">
        <f>RANK(W11,$W$3:$W$26,1)</f>
        <v>2</v>
      </c>
      <c r="AB11" s="153">
        <f>RANK(U11,$U$3:$U$26,1)</f>
        <v>1</v>
      </c>
      <c r="AC11" s="153">
        <f>Z11*100+AA11*10+AB11*1</f>
        <v>121</v>
      </c>
    </row>
    <row r="12" spans="1:29" ht="13.5" customHeight="1">
      <c r="A12" s="103"/>
      <c r="B12" s="78">
        <f>IF(J4="","",J4)</f>
        <v>1</v>
      </c>
      <c r="C12" s="79" t="s">
        <v>82</v>
      </c>
      <c r="D12" s="79">
        <f>IF(H4="","",H4)</f>
        <v>1</v>
      </c>
      <c r="E12" s="78">
        <f>IF(J8="","",J8)</f>
        <v>0</v>
      </c>
      <c r="F12" s="79" t="s">
        <v>82</v>
      </c>
      <c r="G12" s="80">
        <f>IF(H8="","",H8)</f>
        <v>2</v>
      </c>
      <c r="H12" s="113"/>
      <c r="I12" s="114"/>
      <c r="J12" s="115"/>
      <c r="K12" s="81"/>
      <c r="L12" s="82" t="s">
        <v>82</v>
      </c>
      <c r="M12" s="83"/>
      <c r="N12" s="81"/>
      <c r="O12" s="82" t="s">
        <v>82</v>
      </c>
      <c r="P12" s="83"/>
      <c r="Q12" s="81"/>
      <c r="R12" s="82" t="s">
        <v>82</v>
      </c>
      <c r="S12" s="83"/>
      <c r="T12" s="123"/>
      <c r="U12" s="119"/>
      <c r="V12" s="146"/>
      <c r="W12" s="122"/>
      <c r="X12" s="101"/>
      <c r="Z12" s="153"/>
      <c r="AA12" s="153"/>
      <c r="AB12" s="153"/>
      <c r="AC12" s="153"/>
    </row>
    <row r="13" spans="1:29" ht="13.5" customHeight="1">
      <c r="A13" s="103"/>
      <c r="B13" s="106">
        <f>IF(B14="","",IF(B14=D14,"△",IF(B14&gt;D14,"○","×")))</f>
      </c>
      <c r="C13" s="107"/>
      <c r="D13" s="107"/>
      <c r="E13" s="106">
        <f>IF(E14="","",IF(E14=G14,"△",IF(E14&gt;G14,"○","×")))</f>
      </c>
      <c r="F13" s="107"/>
      <c r="G13" s="108"/>
      <c r="H13" s="113"/>
      <c r="I13" s="114"/>
      <c r="J13" s="115"/>
      <c r="K13" s="106">
        <f>IF(K14="","",IF(K14=M14,"△",IF(K14&gt;M14,"○","×")))</f>
      </c>
      <c r="L13" s="107"/>
      <c r="M13" s="108"/>
      <c r="N13" s="106">
        <f>IF(N14="","",IF(N14=P14,"△",IF(N14&gt;P14,"○","×")))</f>
      </c>
      <c r="O13" s="107"/>
      <c r="P13" s="108"/>
      <c r="Q13" s="106">
        <f>IF(Q14="","",IF(Q14=S14,"△",IF(Q14&gt;S14,"○","×")))</f>
      </c>
      <c r="R13" s="107"/>
      <c r="S13" s="108"/>
      <c r="T13" s="123"/>
      <c r="U13" s="119"/>
      <c r="V13" s="146"/>
      <c r="W13" s="122"/>
      <c r="X13" s="101"/>
      <c r="Z13" s="153"/>
      <c r="AA13" s="153"/>
      <c r="AB13" s="153"/>
      <c r="AC13" s="153"/>
    </row>
    <row r="14" spans="1:29" ht="13.5" customHeight="1">
      <c r="A14" s="104"/>
      <c r="B14" s="84">
        <f>IF(J6="","",J6)</f>
      </c>
      <c r="C14" s="84" t="s">
        <v>82</v>
      </c>
      <c r="D14" s="84">
        <f>IF(H6="","",H6)</f>
      </c>
      <c r="E14" s="85">
        <f>IF(J10="","",J10)</f>
      </c>
      <c r="F14" s="84" t="s">
        <v>82</v>
      </c>
      <c r="G14" s="86">
        <f>IF(H10="","",H10)</f>
      </c>
      <c r="H14" s="116"/>
      <c r="I14" s="117"/>
      <c r="J14" s="118"/>
      <c r="K14" s="87"/>
      <c r="L14" s="88" t="s">
        <v>82</v>
      </c>
      <c r="M14" s="89"/>
      <c r="N14" s="87"/>
      <c r="O14" s="88" t="s">
        <v>82</v>
      </c>
      <c r="P14" s="89"/>
      <c r="Q14" s="87"/>
      <c r="R14" s="88" t="s">
        <v>82</v>
      </c>
      <c r="S14" s="89"/>
      <c r="T14" s="123"/>
      <c r="U14" s="119"/>
      <c r="V14" s="146"/>
      <c r="W14" s="122"/>
      <c r="X14" s="101"/>
      <c r="Z14" s="153"/>
      <c r="AA14" s="153"/>
      <c r="AB14" s="153"/>
      <c r="AC14" s="153"/>
    </row>
    <row r="15" spans="1:29" ht="14.25">
      <c r="A15" s="102" t="s">
        <v>24</v>
      </c>
      <c r="B15" s="124">
        <f>IF(B16="","",IF(B16=D16,"△",IF(B16&gt;D16,"○","×")))</f>
      </c>
      <c r="C15" s="125"/>
      <c r="D15" s="125"/>
      <c r="E15" s="124">
        <f>IF(E16="","",IF(E16=G16,"△",IF(E16&gt;G16,"○","×")))</f>
      </c>
      <c r="F15" s="125"/>
      <c r="G15" s="126"/>
      <c r="H15" s="124">
        <f>IF(H16="","",IF(H16=J16,"△",IF(H16&gt;J16,"○","×")))</f>
      </c>
      <c r="I15" s="125"/>
      <c r="J15" s="126"/>
      <c r="K15" s="140"/>
      <c r="L15" s="141"/>
      <c r="M15" s="141"/>
      <c r="N15" s="124" t="str">
        <f>IF(N16="","",IF(N16=P16,"△",IF(N16&gt;P16,"○","×")))</f>
        <v>○</v>
      </c>
      <c r="O15" s="125"/>
      <c r="P15" s="126"/>
      <c r="Q15" s="124" t="str">
        <f>IF(Q16="","",IF(Q16=S16,"△",IF(Q16&gt;S16,"○","×")))</f>
        <v>○</v>
      </c>
      <c r="R15" s="125"/>
      <c r="S15" s="126"/>
      <c r="T15" s="120">
        <f>((COUNTIF(B15:S18,"○"))*3)+((COUNTIF(B15:S18,"△"))*1)</f>
        <v>6</v>
      </c>
      <c r="U15" s="121">
        <f>SUM(Q16,Q18,N18,N16,B16,B18,H18,H16,E16,E18)</f>
        <v>6</v>
      </c>
      <c r="V15" s="105">
        <f>SUM(S16,S18,P18,P16,D16,D18,J18,J16,G16,G18)</f>
        <v>1</v>
      </c>
      <c r="W15" s="109">
        <f>U15-V15</f>
        <v>5</v>
      </c>
      <c r="X15" s="101">
        <f>RANK(AC15,$AC$3:$AC$26)</f>
        <v>1</v>
      </c>
      <c r="Z15" s="153">
        <f>RANK(T15,$T$3:$T$26,1)</f>
        <v>6</v>
      </c>
      <c r="AA15" s="153">
        <f>RANK(W15,$W$3:$W$26,1)</f>
        <v>6</v>
      </c>
      <c r="AB15" s="153">
        <f>RANK(U15,$U$3:$U$26,1)</f>
        <v>6</v>
      </c>
      <c r="AC15" s="153">
        <f>Z15*100+AA15*10+AB15*1</f>
        <v>666</v>
      </c>
    </row>
    <row r="16" spans="1:29" ht="14.25">
      <c r="A16" s="103"/>
      <c r="B16" s="68">
        <f>IF(M4="","",M4)</f>
      </c>
      <c r="C16" s="69" t="s">
        <v>82</v>
      </c>
      <c r="D16" s="69">
        <f>IF(K4="","",K4)</f>
      </c>
      <c r="E16" s="68">
        <f>IF(M8="","",M8)</f>
      </c>
      <c r="F16" s="69" t="s">
        <v>82</v>
      </c>
      <c r="G16" s="70">
        <f>IF(K8="","",K8)</f>
      </c>
      <c r="H16" s="65">
        <f>IF(M12="","",M12)</f>
      </c>
      <c r="I16" s="66" t="s">
        <v>82</v>
      </c>
      <c r="J16" s="67">
        <f>IF(K12="","",K12)</f>
      </c>
      <c r="K16" s="142"/>
      <c r="L16" s="143"/>
      <c r="M16" s="143"/>
      <c r="N16" s="65">
        <v>1</v>
      </c>
      <c r="O16" s="66" t="s">
        <v>82</v>
      </c>
      <c r="P16" s="67">
        <v>0</v>
      </c>
      <c r="Q16" s="65">
        <v>5</v>
      </c>
      <c r="R16" s="66" t="s">
        <v>82</v>
      </c>
      <c r="S16" s="67">
        <v>1</v>
      </c>
      <c r="T16" s="120"/>
      <c r="U16" s="121"/>
      <c r="V16" s="105"/>
      <c r="W16" s="109"/>
      <c r="X16" s="101"/>
      <c r="Z16" s="153"/>
      <c r="AA16" s="153"/>
      <c r="AB16" s="153"/>
      <c r="AC16" s="153"/>
    </row>
    <row r="17" spans="1:29" ht="14.25">
      <c r="A17" s="103"/>
      <c r="B17" s="98">
        <f>IF(B18="","",IF(B18=D18,"△",IF(B18&gt;D18,"○","×")))</f>
      </c>
      <c r="C17" s="99"/>
      <c r="D17" s="99"/>
      <c r="E17" s="98">
        <f>IF(E18="","",IF(E18=G18,"△",IF(E18&gt;G18,"○","×")))</f>
      </c>
      <c r="F17" s="99"/>
      <c r="G17" s="100"/>
      <c r="H17" s="98">
        <f>IF(H18="","",IF(H18=J18,"△",IF(H18&gt;J18,"○","×")))</f>
      </c>
      <c r="I17" s="99"/>
      <c r="J17" s="100"/>
      <c r="K17" s="142"/>
      <c r="L17" s="143"/>
      <c r="M17" s="143"/>
      <c r="N17" s="98">
        <f>IF(N18="","",IF(N18=P18,"△",IF(N18&gt;P18,"○","×")))</f>
      </c>
      <c r="O17" s="99"/>
      <c r="P17" s="100"/>
      <c r="Q17" s="98">
        <f>IF(Q18="","",IF(Q18=S18,"△",IF(Q18&gt;S18,"○","×")))</f>
      </c>
      <c r="R17" s="99"/>
      <c r="S17" s="100"/>
      <c r="T17" s="120"/>
      <c r="U17" s="121"/>
      <c r="V17" s="105"/>
      <c r="W17" s="109"/>
      <c r="X17" s="101"/>
      <c r="Z17" s="153"/>
      <c r="AA17" s="153"/>
      <c r="AB17" s="153"/>
      <c r="AC17" s="153"/>
    </row>
    <row r="18" spans="1:29" ht="14.25">
      <c r="A18" s="104"/>
      <c r="B18" s="72">
        <f>IF(M6="","",M6)</f>
      </c>
      <c r="C18" s="72" t="s">
        <v>82</v>
      </c>
      <c r="D18" s="72">
        <f>IF(K6="","",K6)</f>
      </c>
      <c r="E18" s="71">
        <f>IF(M10="","",M10)</f>
      </c>
      <c r="F18" s="72" t="s">
        <v>82</v>
      </c>
      <c r="G18" s="73">
        <f>IF(K10="","",K10)</f>
      </c>
      <c r="H18" s="74">
        <f>IF(M14="","",M14)</f>
      </c>
      <c r="I18" s="75" t="s">
        <v>82</v>
      </c>
      <c r="J18" s="76">
        <f>IF(K14="","",K14)</f>
      </c>
      <c r="K18" s="144"/>
      <c r="L18" s="145"/>
      <c r="M18" s="145"/>
      <c r="N18" s="74"/>
      <c r="O18" s="75" t="s">
        <v>82</v>
      </c>
      <c r="P18" s="76"/>
      <c r="Q18" s="74"/>
      <c r="R18" s="75" t="s">
        <v>82</v>
      </c>
      <c r="S18" s="76"/>
      <c r="T18" s="120"/>
      <c r="U18" s="121"/>
      <c r="V18" s="105"/>
      <c r="W18" s="109"/>
      <c r="X18" s="101"/>
      <c r="Z18" s="153"/>
      <c r="AA18" s="153"/>
      <c r="AB18" s="153"/>
      <c r="AC18" s="153"/>
    </row>
    <row r="19" spans="1:29" ht="14.25">
      <c r="A19" s="102" t="s">
        <v>21</v>
      </c>
      <c r="B19" s="124" t="str">
        <f>IF(B20="","",IF(B20=D20,"△",IF(B20&gt;D20,"○","×")))</f>
        <v>○</v>
      </c>
      <c r="C19" s="125"/>
      <c r="D19" s="125"/>
      <c r="E19" s="124">
        <f>IF(E20="","",IF(E20=G20,"△",IF(E20&gt;G20,"○","×")))</f>
      </c>
      <c r="F19" s="125"/>
      <c r="G19" s="126"/>
      <c r="H19" s="124">
        <f>IF(H20="","",IF(H20=J20,"△",IF(H20&gt;J20,"○","×")))</f>
      </c>
      <c r="I19" s="125"/>
      <c r="J19" s="126"/>
      <c r="K19" s="124" t="str">
        <f>IF(K20="","",IF(K20=M20,"△",IF(K20&gt;M20,"○","×")))</f>
        <v>×</v>
      </c>
      <c r="L19" s="125"/>
      <c r="M19" s="126"/>
      <c r="N19" s="140"/>
      <c r="O19" s="141"/>
      <c r="P19" s="141"/>
      <c r="Q19" s="124">
        <f>IF(Q20="","",IF(Q20=S20,"△",IF(Q20&gt;S20,"○","×")))</f>
      </c>
      <c r="R19" s="125"/>
      <c r="S19" s="126"/>
      <c r="T19" s="120">
        <f>((COUNTIF(B19:S22,"○"))*3)+((COUNTIF(B19:S22,"△"))*1)</f>
        <v>3</v>
      </c>
      <c r="U19" s="121">
        <f>SUM(Q20,Q22,B22,B20,K20,K22,H22,H20,E20,E22)</f>
        <v>3</v>
      </c>
      <c r="V19" s="105">
        <f>SUM(S20,S22,D22,D20,M20,M22,J22,J20,G20,G22)</f>
        <v>2</v>
      </c>
      <c r="W19" s="109">
        <f>U19-V19</f>
        <v>1</v>
      </c>
      <c r="X19" s="101">
        <f>RANK(AC19,$AC$3:$AC$26)</f>
        <v>2</v>
      </c>
      <c r="Z19" s="153">
        <f>RANK(T19,$T$3:$T$26,1)</f>
        <v>3</v>
      </c>
      <c r="AA19" s="153">
        <f>RANK(W19,$W$3:$W$26,1)</f>
        <v>4</v>
      </c>
      <c r="AB19" s="153">
        <f>RANK(U19,$U$3:$U$26,1)</f>
        <v>3</v>
      </c>
      <c r="AC19" s="153">
        <f>Z19*100+AA19*10+AB19*1</f>
        <v>343</v>
      </c>
    </row>
    <row r="20" spans="1:29" ht="14.25">
      <c r="A20" s="103"/>
      <c r="B20" s="68">
        <f>IF(P4="","",P4)</f>
        <v>3</v>
      </c>
      <c r="C20" s="69" t="s">
        <v>82</v>
      </c>
      <c r="D20" s="69">
        <f>IF(N4="","",N4)</f>
        <v>1</v>
      </c>
      <c r="E20" s="68">
        <f>IF(P8="","",P8)</f>
      </c>
      <c r="F20" s="69" t="s">
        <v>82</v>
      </c>
      <c r="G20" s="70">
        <f>IF(N8="","",N8)</f>
      </c>
      <c r="H20" s="65">
        <f>IF(P12="","",P12)</f>
      </c>
      <c r="I20" s="66" t="s">
        <v>82</v>
      </c>
      <c r="J20" s="67">
        <f>IF(N12="","",N12)</f>
      </c>
      <c r="K20" s="65">
        <f>IF(P16="","",P16)</f>
        <v>0</v>
      </c>
      <c r="L20" s="66" t="s">
        <v>82</v>
      </c>
      <c r="M20" s="67">
        <f>IF(N16="","",N16)</f>
        <v>1</v>
      </c>
      <c r="N20" s="142"/>
      <c r="O20" s="143"/>
      <c r="P20" s="143"/>
      <c r="Q20" s="65"/>
      <c r="R20" s="66" t="s">
        <v>82</v>
      </c>
      <c r="S20" s="67"/>
      <c r="T20" s="120"/>
      <c r="U20" s="121"/>
      <c r="V20" s="105"/>
      <c r="W20" s="109"/>
      <c r="X20" s="101"/>
      <c r="Z20" s="153"/>
      <c r="AA20" s="153"/>
      <c r="AB20" s="153"/>
      <c r="AC20" s="153"/>
    </row>
    <row r="21" spans="1:29" ht="14.25">
      <c r="A21" s="103"/>
      <c r="B21" s="98">
        <f>IF(B22="","",IF(B22=D22,"△",IF(B22&gt;D22,"○","×")))</f>
      </c>
      <c r="C21" s="99"/>
      <c r="D21" s="99"/>
      <c r="E21" s="98">
        <f>IF(E22="","",IF(E22=G22,"△",IF(E22&gt;G22,"○","×")))</f>
      </c>
      <c r="F21" s="99"/>
      <c r="G21" s="100"/>
      <c r="H21" s="98">
        <f>IF(H22="","",IF(H22=J22,"△",IF(H22&gt;J22,"○","×")))</f>
      </c>
      <c r="I21" s="99"/>
      <c r="J21" s="100"/>
      <c r="K21" s="98">
        <f>IF(K22="","",IF(K22=M22,"△",IF(K22&gt;M22,"○","×")))</f>
      </c>
      <c r="L21" s="99"/>
      <c r="M21" s="100"/>
      <c r="N21" s="142"/>
      <c r="O21" s="143"/>
      <c r="P21" s="143"/>
      <c r="Q21" s="98">
        <f>IF(Q22="","",IF(Q22=S22,"△",IF(Q22&gt;S22,"○","×")))</f>
      </c>
      <c r="R21" s="99"/>
      <c r="S21" s="100"/>
      <c r="T21" s="120"/>
      <c r="U21" s="121"/>
      <c r="V21" s="105"/>
      <c r="W21" s="109"/>
      <c r="X21" s="101"/>
      <c r="Z21" s="153"/>
      <c r="AA21" s="153"/>
      <c r="AB21" s="153"/>
      <c r="AC21" s="153"/>
    </row>
    <row r="22" spans="1:29" ht="14.25">
      <c r="A22" s="104"/>
      <c r="B22" s="72">
        <f>IF(P6="","",P6)</f>
      </c>
      <c r="C22" s="72" t="s">
        <v>82</v>
      </c>
      <c r="D22" s="72">
        <f>IF(N6="","",N6)</f>
      </c>
      <c r="E22" s="71">
        <f>IF(P10="","",P10)</f>
      </c>
      <c r="F22" s="72" t="s">
        <v>82</v>
      </c>
      <c r="G22" s="73">
        <f>IF(N10="","",N10)</f>
      </c>
      <c r="H22" s="74">
        <f>IF(P14="","",P14)</f>
      </c>
      <c r="I22" s="75" t="s">
        <v>82</v>
      </c>
      <c r="J22" s="76">
        <f>IF(N14="","",N14)</f>
      </c>
      <c r="K22" s="74">
        <f>IF(P18="","",P18)</f>
      </c>
      <c r="L22" s="75" t="s">
        <v>82</v>
      </c>
      <c r="M22" s="76">
        <f>IF(N18="","",N18)</f>
      </c>
      <c r="N22" s="144"/>
      <c r="O22" s="145"/>
      <c r="P22" s="145"/>
      <c r="Q22" s="74"/>
      <c r="R22" s="75" t="s">
        <v>82</v>
      </c>
      <c r="S22" s="76"/>
      <c r="T22" s="120"/>
      <c r="U22" s="121"/>
      <c r="V22" s="105"/>
      <c r="W22" s="109"/>
      <c r="X22" s="101"/>
      <c r="Z22" s="153"/>
      <c r="AA22" s="153"/>
      <c r="AB22" s="153"/>
      <c r="AC22" s="153"/>
    </row>
    <row r="23" spans="1:29" ht="14.25">
      <c r="A23" s="102" t="s">
        <v>23</v>
      </c>
      <c r="B23" s="124">
        <f>IF(B24="","",IF(B24=D24,"△",IF(B24&gt;D24,"○","×")))</f>
      </c>
      <c r="C23" s="125"/>
      <c r="D23" s="125"/>
      <c r="E23" s="124" t="str">
        <f>IF(E24="","",IF(E24=G24,"△",IF(E24&gt;G24,"○","×")))</f>
        <v>○</v>
      </c>
      <c r="F23" s="125"/>
      <c r="G23" s="126"/>
      <c r="H23" s="124">
        <f>IF(H24="","",IF(H24=J24,"△",IF(H24&gt;J24,"○","×")))</f>
      </c>
      <c r="I23" s="125"/>
      <c r="J23" s="126"/>
      <c r="K23" s="124" t="str">
        <f>IF(K24="","",IF(K24=M24,"△",IF(K24&gt;M24,"○","×")))</f>
        <v>×</v>
      </c>
      <c r="L23" s="125"/>
      <c r="M23" s="126"/>
      <c r="N23" s="124">
        <f>IF(N24="","",IF(N24=P24,"△",IF(N24&gt;P24,"○","×")))</f>
      </c>
      <c r="O23" s="125"/>
      <c r="P23" s="126"/>
      <c r="Q23" s="140"/>
      <c r="R23" s="141"/>
      <c r="S23" s="150"/>
      <c r="T23" s="120">
        <f>((COUNTIF(B23:S26,"○"))*3)+((COUNTIF(B23:S26,"△"))*1)</f>
        <v>3</v>
      </c>
      <c r="U23" s="121">
        <f>SUM(B24,B26,N26,N24,K24,K26,H26,H24,E24,E26)</f>
        <v>3</v>
      </c>
      <c r="V23" s="105">
        <f>SUM(D24,D26,P26,P24,M24,M26,J26,J24,G24,G26)</f>
        <v>6</v>
      </c>
      <c r="W23" s="109">
        <f>U23-V23</f>
        <v>-3</v>
      </c>
      <c r="X23" s="101">
        <f>RANK(AC23,$AC$3:$AC$26)</f>
        <v>4</v>
      </c>
      <c r="Z23" s="153">
        <f>RANK(T23,$T$3:$T$26,1)</f>
        <v>3</v>
      </c>
      <c r="AA23" s="153">
        <f>RANK(W23,$W$3:$W$26,1)</f>
        <v>1</v>
      </c>
      <c r="AB23" s="153">
        <f>RANK(U23,$U$3:$U$26,1)</f>
        <v>3</v>
      </c>
      <c r="AC23" s="153">
        <f>Z23*100+AA23*10+AB23*1</f>
        <v>313</v>
      </c>
    </row>
    <row r="24" spans="1:29" ht="14.25">
      <c r="A24" s="103"/>
      <c r="B24" s="68">
        <f>IF(S4="","",S4)</f>
      </c>
      <c r="C24" s="69" t="s">
        <v>82</v>
      </c>
      <c r="D24" s="69">
        <f>IF(Q4="","",Q4)</f>
      </c>
      <c r="E24" s="68">
        <f>IF(S8="","",S8)</f>
        <v>2</v>
      </c>
      <c r="F24" s="69" t="s">
        <v>82</v>
      </c>
      <c r="G24" s="70">
        <f>IF(Q8="","",Q8)</f>
        <v>1</v>
      </c>
      <c r="H24" s="65">
        <f>IF(S12="","",S12)</f>
      </c>
      <c r="I24" s="66" t="s">
        <v>82</v>
      </c>
      <c r="J24" s="67">
        <f>IF(Q12="","",Q12)</f>
      </c>
      <c r="K24" s="65">
        <f>IF(S16="","",S16)</f>
        <v>1</v>
      </c>
      <c r="L24" s="66" t="s">
        <v>82</v>
      </c>
      <c r="M24" s="66">
        <f>IF(Q16="","",Q16)</f>
        <v>5</v>
      </c>
      <c r="N24" s="90">
        <f>IF(S20="","",S20)</f>
      </c>
      <c r="O24" s="66" t="s">
        <v>82</v>
      </c>
      <c r="P24" s="67">
        <f>IF(Q20="","",Q20)</f>
      </c>
      <c r="Q24" s="142"/>
      <c r="R24" s="143"/>
      <c r="S24" s="151"/>
      <c r="T24" s="120"/>
      <c r="U24" s="121"/>
      <c r="V24" s="105"/>
      <c r="W24" s="109"/>
      <c r="X24" s="101"/>
      <c r="Z24" s="153"/>
      <c r="AA24" s="153"/>
      <c r="AB24" s="153"/>
      <c r="AC24" s="153"/>
    </row>
    <row r="25" spans="1:29" ht="14.25">
      <c r="A25" s="103"/>
      <c r="B25" s="98">
        <f>IF(B26="","",IF(B26=D26,"△",IF(B26&gt;D26,"○","×")))</f>
      </c>
      <c r="C25" s="99"/>
      <c r="D25" s="99"/>
      <c r="E25" s="98">
        <f>IF(E26="","",IF(E26=G26,"△",IF(E26&gt;G26,"○","×")))</f>
      </c>
      <c r="F25" s="99"/>
      <c r="G25" s="100"/>
      <c r="H25" s="98">
        <f>IF(H26="","",IF(H26=J26,"△",IF(H26&gt;J26,"○","×")))</f>
      </c>
      <c r="I25" s="99"/>
      <c r="J25" s="100"/>
      <c r="K25" s="98">
        <f>IF(K26="","",IF(K26=M26,"△",IF(K26&gt;M26,"○","×")))</f>
      </c>
      <c r="L25" s="99"/>
      <c r="M25" s="100"/>
      <c r="N25" s="98">
        <f>IF(N26="","",IF(N26=P26,"△",IF(N26&gt;P26,"○","×")))</f>
      </c>
      <c r="O25" s="99"/>
      <c r="P25" s="100"/>
      <c r="Q25" s="142"/>
      <c r="R25" s="143"/>
      <c r="S25" s="151"/>
      <c r="T25" s="120"/>
      <c r="U25" s="121"/>
      <c r="V25" s="105"/>
      <c r="W25" s="109"/>
      <c r="X25" s="101"/>
      <c r="Z25" s="153"/>
      <c r="AA25" s="153"/>
      <c r="AB25" s="153"/>
      <c r="AC25" s="153"/>
    </row>
    <row r="26" spans="1:29" ht="14.25">
      <c r="A26" s="104"/>
      <c r="B26" s="91">
        <f>IF(S6="","",S6)</f>
      </c>
      <c r="C26" s="77" t="s">
        <v>82</v>
      </c>
      <c r="D26" s="77">
        <f>IF(Q6="","",Q6)</f>
      </c>
      <c r="E26" s="91">
        <f>IF(S10="","",S10)</f>
      </c>
      <c r="F26" s="77" t="s">
        <v>82</v>
      </c>
      <c r="G26" s="92">
        <f>IF(Q10="","",Q10)</f>
      </c>
      <c r="H26" s="74">
        <f>IF(S14="","",S14)</f>
      </c>
      <c r="I26" s="75" t="s">
        <v>82</v>
      </c>
      <c r="J26" s="76">
        <f>IF(Q14="","",Q14)</f>
      </c>
      <c r="K26" s="74">
        <f>IF(S18="","",S18)</f>
      </c>
      <c r="L26" s="75" t="s">
        <v>82</v>
      </c>
      <c r="M26" s="76">
        <f>IF(Q18="","",Q18)</f>
      </c>
      <c r="N26" s="74">
        <f>IF(S22="","",S22)</f>
      </c>
      <c r="O26" s="75" t="s">
        <v>82</v>
      </c>
      <c r="P26" s="76">
        <f>IF(Q22="","",Q22)</f>
      </c>
      <c r="Q26" s="144"/>
      <c r="R26" s="145"/>
      <c r="S26" s="152"/>
      <c r="T26" s="120"/>
      <c r="U26" s="121"/>
      <c r="V26" s="105"/>
      <c r="W26" s="109"/>
      <c r="X26" s="101"/>
      <c r="Z26" s="153"/>
      <c r="AA26" s="153"/>
      <c r="AB26" s="153"/>
      <c r="AC26" s="153"/>
    </row>
    <row r="27" spans="1:23" ht="13.5">
      <c r="A27" s="3" t="s">
        <v>4</v>
      </c>
      <c r="B27" s="4" t="s">
        <v>5</v>
      </c>
      <c r="C27" s="5" t="s">
        <v>6</v>
      </c>
      <c r="D27" t="s">
        <v>7</v>
      </c>
      <c r="F27" s="6" t="s">
        <v>8</v>
      </c>
      <c r="G27" t="s">
        <v>9</v>
      </c>
      <c r="H27" t="s">
        <v>10</v>
      </c>
      <c r="J27" s="4" t="s">
        <v>11</v>
      </c>
      <c r="K27" t="s">
        <v>12</v>
      </c>
      <c r="L27" s="5" t="s">
        <v>13</v>
      </c>
      <c r="Q27" s="7"/>
      <c r="R27" s="8"/>
      <c r="S27" s="8"/>
      <c r="U27" s="9">
        <f>SUM(U3:U26)</f>
        <v>18</v>
      </c>
      <c r="V27" s="9">
        <f>SUM(V3:V26)</f>
        <v>18</v>
      </c>
      <c r="W27" s="9">
        <f>SUM(W3:W26)</f>
        <v>0</v>
      </c>
    </row>
    <row r="28" spans="1:22" ht="13.5">
      <c r="A28" s="3" t="s">
        <v>18</v>
      </c>
      <c r="V28" s="9">
        <f>U27-V27</f>
        <v>0</v>
      </c>
    </row>
  </sheetData>
  <sheetProtection/>
  <mergeCells count="134">
    <mergeCell ref="Z23:Z26"/>
    <mergeCell ref="AA23:AA26"/>
    <mergeCell ref="AB23:AB26"/>
    <mergeCell ref="AC23:AC26"/>
    <mergeCell ref="Z19:Z22"/>
    <mergeCell ref="AA19:AA22"/>
    <mergeCell ref="AB19:AB22"/>
    <mergeCell ref="AC19:AC22"/>
    <mergeCell ref="Z15:Z18"/>
    <mergeCell ref="AA15:AA18"/>
    <mergeCell ref="AB15:AB18"/>
    <mergeCell ref="AC15:AC18"/>
    <mergeCell ref="Z11:Z14"/>
    <mergeCell ref="AA11:AA14"/>
    <mergeCell ref="AB11:AB14"/>
    <mergeCell ref="AC11:AC14"/>
    <mergeCell ref="Z7:Z10"/>
    <mergeCell ref="AA7:AA10"/>
    <mergeCell ref="AB7:AB10"/>
    <mergeCell ref="AC7:AC10"/>
    <mergeCell ref="Z3:Z6"/>
    <mergeCell ref="AA3:AA6"/>
    <mergeCell ref="AB3:AB6"/>
    <mergeCell ref="AC3:AC6"/>
    <mergeCell ref="Q21:S21"/>
    <mergeCell ref="N25:P25"/>
    <mergeCell ref="H17:J17"/>
    <mergeCell ref="H19:J19"/>
    <mergeCell ref="K19:M19"/>
    <mergeCell ref="N23:P23"/>
    <mergeCell ref="Q23:S26"/>
    <mergeCell ref="E3:G3"/>
    <mergeCell ref="B21:D21"/>
    <mergeCell ref="E21:G21"/>
    <mergeCell ref="B19:D19"/>
    <mergeCell ref="E19:G19"/>
    <mergeCell ref="B17:D17"/>
    <mergeCell ref="E17:G17"/>
    <mergeCell ref="K3:M3"/>
    <mergeCell ref="N3:P3"/>
    <mergeCell ref="K11:M11"/>
    <mergeCell ref="N11:P11"/>
    <mergeCell ref="N7:P7"/>
    <mergeCell ref="N5:P5"/>
    <mergeCell ref="N9:P9"/>
    <mergeCell ref="B7:D7"/>
    <mergeCell ref="H7:J7"/>
    <mergeCell ref="B11:D11"/>
    <mergeCell ref="E11:G11"/>
    <mergeCell ref="U23:U26"/>
    <mergeCell ref="K21:M21"/>
    <mergeCell ref="H15:J15"/>
    <mergeCell ref="B15:D15"/>
    <mergeCell ref="E15:G15"/>
    <mergeCell ref="Q19:S19"/>
    <mergeCell ref="A3:A6"/>
    <mergeCell ref="B3:D6"/>
    <mergeCell ref="X23:X26"/>
    <mergeCell ref="U19:U22"/>
    <mergeCell ref="A19:A22"/>
    <mergeCell ref="B23:D23"/>
    <mergeCell ref="E23:G23"/>
    <mergeCell ref="H23:J23"/>
    <mergeCell ref="K23:M23"/>
    <mergeCell ref="Q7:S7"/>
    <mergeCell ref="E2:G2"/>
    <mergeCell ref="V19:V22"/>
    <mergeCell ref="K15:M18"/>
    <mergeCell ref="Q3:S3"/>
    <mergeCell ref="K7:M7"/>
    <mergeCell ref="N19:P22"/>
    <mergeCell ref="V11:V14"/>
    <mergeCell ref="N15:P15"/>
    <mergeCell ref="H3:J3"/>
    <mergeCell ref="Q11:S11"/>
    <mergeCell ref="Q15:S15"/>
    <mergeCell ref="A15:A18"/>
    <mergeCell ref="N2:P2"/>
    <mergeCell ref="Q2:S2"/>
    <mergeCell ref="E7:G10"/>
    <mergeCell ref="H2:J2"/>
    <mergeCell ref="K2:M2"/>
    <mergeCell ref="Q5:S5"/>
    <mergeCell ref="B9:D9"/>
    <mergeCell ref="B2:D2"/>
    <mergeCell ref="A11:A14"/>
    <mergeCell ref="A23:A26"/>
    <mergeCell ref="T19:T22"/>
    <mergeCell ref="X3:X6"/>
    <mergeCell ref="V7:V10"/>
    <mergeCell ref="X7:X10"/>
    <mergeCell ref="T3:T6"/>
    <mergeCell ref="U3:U6"/>
    <mergeCell ref="W11:W14"/>
    <mergeCell ref="T11:T14"/>
    <mergeCell ref="W23:W26"/>
    <mergeCell ref="T7:T10"/>
    <mergeCell ref="U7:U10"/>
    <mergeCell ref="V15:V18"/>
    <mergeCell ref="W19:W22"/>
    <mergeCell ref="T15:T18"/>
    <mergeCell ref="U15:U18"/>
    <mergeCell ref="T23:T26"/>
    <mergeCell ref="V23:V26"/>
    <mergeCell ref="H5:J5"/>
    <mergeCell ref="W3:W6"/>
    <mergeCell ref="X15:X18"/>
    <mergeCell ref="W7:W10"/>
    <mergeCell ref="W15:W18"/>
    <mergeCell ref="H11:J14"/>
    <mergeCell ref="X11:X14"/>
    <mergeCell ref="N17:P17"/>
    <mergeCell ref="Q17:S17"/>
    <mergeCell ref="U11:U14"/>
    <mergeCell ref="K9:M9"/>
    <mergeCell ref="A7:A10"/>
    <mergeCell ref="V3:V6"/>
    <mergeCell ref="B13:D13"/>
    <mergeCell ref="E13:G13"/>
    <mergeCell ref="K13:M13"/>
    <mergeCell ref="N13:P13"/>
    <mergeCell ref="Q9:S9"/>
    <mergeCell ref="Q13:S13"/>
    <mergeCell ref="E5:G5"/>
    <mergeCell ref="B1:U1"/>
    <mergeCell ref="W1:X1"/>
    <mergeCell ref="B25:D25"/>
    <mergeCell ref="E25:G25"/>
    <mergeCell ref="H25:J25"/>
    <mergeCell ref="K25:M25"/>
    <mergeCell ref="H21:J21"/>
    <mergeCell ref="X19:X22"/>
    <mergeCell ref="K5:M5"/>
    <mergeCell ref="H9:J9"/>
  </mergeCells>
  <conditionalFormatting sqref="U27">
    <cfRule type="cellIs" priority="1" dxfId="7" operator="equal" stopIfTrue="1">
      <formula>$V$27</formula>
    </cfRule>
    <cfRule type="cellIs" priority="2" dxfId="8" operator="notEqual" stopIfTrue="1">
      <formula>$V$27</formula>
    </cfRule>
  </conditionalFormatting>
  <conditionalFormatting sqref="V27">
    <cfRule type="cellIs" priority="3" dxfId="7" operator="equal" stopIfTrue="1">
      <formula>$U$27</formula>
    </cfRule>
    <cfRule type="cellIs" priority="4" dxfId="8" operator="notEqual" stopIfTrue="1">
      <formula>$U$27</formula>
    </cfRule>
  </conditionalFormatting>
  <conditionalFormatting sqref="W27 V28">
    <cfRule type="cellIs" priority="5" dxfId="7" operator="equal" stopIfTrue="1">
      <formula>0</formula>
    </cfRule>
    <cfRule type="cellIs" priority="6" dxfId="8" operator="notEqual" stopIfTrue="1">
      <formula>0</formula>
    </cfRule>
  </conditionalFormatting>
  <conditionalFormatting sqref="E4 G4:H4 J4:K4 M4:N4 P4 S6 P6:Q6 M6:N6 J6:K6 E6 G6:H6 H8 J8:K8 M8 Q8 S8 S10 P10:Q10 M10:N10 H10 J10:K10 K12 M12:N12 P12:Q12 S12 S14 P14:Q14 K14 M14:N14 N16 P16:Q16 S16 S18 N18 P18:Q18 Q20 S20 Q22 S22">
    <cfRule type="cellIs" priority="7" dxfId="0" operator="equal" stopIfTrue="1">
      <formula>""</formula>
    </cfRule>
  </conditionalFormatting>
  <printOptions horizontalCentered="1" verticalCentered="1"/>
  <pageMargins left="0.12" right="0.12" top="0.984251968503937" bottom="0.984251968503937" header="0.5118110236220472" footer="0.5118110236220472"/>
  <pageSetup horizontalDpi="300" verticalDpi="300" orientation="landscape" paperSize="9" scale="11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view="pageBreakPreview" zoomScale="60" zoomScaleNormal="85" zoomScalePageLayoutView="0" workbookViewId="0" topLeftCell="A1">
      <selection activeCell="Q27" sqref="Q27"/>
    </sheetView>
  </sheetViews>
  <sheetFormatPr defaultColWidth="9.00390625" defaultRowHeight="13.5"/>
  <cols>
    <col min="1" max="1" width="6.125" style="0" customWidth="1"/>
    <col min="3" max="4" width="4.125" style="0" customWidth="1"/>
    <col min="5" max="5" width="8.125" style="0" customWidth="1"/>
    <col min="7" max="9" width="4.125" style="0" customWidth="1"/>
    <col min="17" max="17" width="30.625" style="0" customWidth="1"/>
  </cols>
  <sheetData>
    <row r="1" spans="2:16" ht="18" thickBot="1">
      <c r="B1" s="174" t="s">
        <v>26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6"/>
    </row>
    <row r="2" spans="2:17" ht="21" customHeight="1">
      <c r="B2" s="177" t="s">
        <v>27</v>
      </c>
      <c r="C2" s="179" t="s">
        <v>28</v>
      </c>
      <c r="D2" s="179"/>
      <c r="E2" s="181" t="s">
        <v>29</v>
      </c>
      <c r="F2" s="179" t="s">
        <v>30</v>
      </c>
      <c r="G2" s="179"/>
      <c r="H2" s="179"/>
      <c r="I2" s="179"/>
      <c r="J2" s="179"/>
      <c r="K2" s="179" t="s">
        <v>31</v>
      </c>
      <c r="L2" s="184" t="s">
        <v>32</v>
      </c>
      <c r="M2" s="184"/>
      <c r="N2" s="184"/>
      <c r="O2" s="184"/>
      <c r="P2" s="185" t="s">
        <v>33</v>
      </c>
      <c r="Q2" s="163" t="s">
        <v>66</v>
      </c>
    </row>
    <row r="3" spans="2:17" ht="21" customHeight="1" thickBot="1">
      <c r="B3" s="178"/>
      <c r="C3" s="180"/>
      <c r="D3" s="180"/>
      <c r="E3" s="182"/>
      <c r="F3" s="183"/>
      <c r="G3" s="183"/>
      <c r="H3" s="183"/>
      <c r="I3" s="183"/>
      <c r="J3" s="183"/>
      <c r="K3" s="183"/>
      <c r="L3" s="13" t="s">
        <v>34</v>
      </c>
      <c r="M3" s="13" t="s">
        <v>35</v>
      </c>
      <c r="N3" s="13" t="s">
        <v>35</v>
      </c>
      <c r="O3" s="13" t="s">
        <v>36</v>
      </c>
      <c r="P3" s="186"/>
      <c r="Q3" s="164"/>
    </row>
    <row r="4" spans="1:17" ht="29.25" customHeight="1">
      <c r="A4" s="52" t="s">
        <v>73</v>
      </c>
      <c r="B4" s="165" t="s">
        <v>77</v>
      </c>
      <c r="C4" s="168" t="s">
        <v>37</v>
      </c>
      <c r="D4" s="168"/>
      <c r="E4" s="40" t="s">
        <v>38</v>
      </c>
      <c r="F4" s="40" t="s">
        <v>39</v>
      </c>
      <c r="G4" s="53" t="s">
        <v>70</v>
      </c>
      <c r="H4" s="41" t="s">
        <v>40</v>
      </c>
      <c r="I4" s="56" t="s">
        <v>74</v>
      </c>
      <c r="J4" s="40" t="s">
        <v>20</v>
      </c>
      <c r="K4" s="42" t="s">
        <v>41</v>
      </c>
      <c r="L4" s="43" t="str">
        <f>F6</f>
        <v>櫛引中</v>
      </c>
      <c r="M4" s="43" t="str">
        <f>J6</f>
        <v>鶴岡二中</v>
      </c>
      <c r="N4" s="43" t="str">
        <f>J6</f>
        <v>鶴岡二中</v>
      </c>
      <c r="O4" s="43" t="str">
        <f>F6</f>
        <v>櫛引中</v>
      </c>
      <c r="P4" s="171" t="s">
        <v>42</v>
      </c>
      <c r="Q4" s="59" t="s">
        <v>67</v>
      </c>
    </row>
    <row r="5" spans="1:17" ht="29.25" customHeight="1">
      <c r="A5" s="52" t="s">
        <v>73</v>
      </c>
      <c r="B5" s="166"/>
      <c r="C5" s="169"/>
      <c r="D5" s="169"/>
      <c r="E5" s="44" t="s">
        <v>43</v>
      </c>
      <c r="F5" s="44" t="s">
        <v>19</v>
      </c>
      <c r="G5" s="54" t="s">
        <v>71</v>
      </c>
      <c r="H5" s="45" t="s">
        <v>44</v>
      </c>
      <c r="I5" s="57" t="s">
        <v>75</v>
      </c>
      <c r="J5" s="44" t="s">
        <v>21</v>
      </c>
      <c r="K5" s="46" t="s">
        <v>41</v>
      </c>
      <c r="L5" s="47" t="str">
        <f>F4</f>
        <v>鮭川中</v>
      </c>
      <c r="M5" s="47" t="str">
        <f>J4</f>
        <v>萩野中</v>
      </c>
      <c r="N5" s="47" t="str">
        <f>J4</f>
        <v>萩野中</v>
      </c>
      <c r="O5" s="47" t="str">
        <f>F4</f>
        <v>鮭川中</v>
      </c>
      <c r="P5" s="172"/>
      <c r="Q5" s="60" t="s">
        <v>67</v>
      </c>
    </row>
    <row r="6" spans="1:17" ht="29.25" customHeight="1" thickBot="1">
      <c r="A6" s="52" t="s">
        <v>73</v>
      </c>
      <c r="B6" s="167"/>
      <c r="C6" s="170"/>
      <c r="D6" s="170"/>
      <c r="E6" s="48" t="s">
        <v>45</v>
      </c>
      <c r="F6" s="48" t="s">
        <v>24</v>
      </c>
      <c r="G6" s="55" t="s">
        <v>72</v>
      </c>
      <c r="H6" s="49" t="s">
        <v>44</v>
      </c>
      <c r="I6" s="58" t="s">
        <v>76</v>
      </c>
      <c r="J6" s="48" t="s">
        <v>42</v>
      </c>
      <c r="K6" s="50" t="s">
        <v>41</v>
      </c>
      <c r="L6" s="51" t="str">
        <f>F5</f>
        <v>東根一中</v>
      </c>
      <c r="M6" s="51" t="str">
        <f>J5</f>
        <v>酒田四中</v>
      </c>
      <c r="N6" s="51" t="str">
        <f>J5</f>
        <v>酒田四中</v>
      </c>
      <c r="O6" s="51" t="str">
        <f>F5</f>
        <v>東根一中</v>
      </c>
      <c r="P6" s="173"/>
      <c r="Q6" s="61" t="s">
        <v>67</v>
      </c>
    </row>
    <row r="7" spans="1:17" ht="29.25" customHeight="1">
      <c r="A7" s="52" t="s">
        <v>73</v>
      </c>
      <c r="B7" s="165" t="s">
        <v>78</v>
      </c>
      <c r="C7" s="168" t="s">
        <v>46</v>
      </c>
      <c r="D7" s="168"/>
      <c r="E7" s="40" t="s">
        <v>47</v>
      </c>
      <c r="F7" s="40" t="s">
        <v>20</v>
      </c>
      <c r="G7" s="53" t="s">
        <v>71</v>
      </c>
      <c r="H7" s="41" t="s">
        <v>44</v>
      </c>
      <c r="I7" s="56" t="s">
        <v>76</v>
      </c>
      <c r="J7" s="40" t="s">
        <v>19</v>
      </c>
      <c r="K7" s="42" t="s">
        <v>48</v>
      </c>
      <c r="L7" s="43" t="str">
        <f>F9</f>
        <v>酒田四中</v>
      </c>
      <c r="M7" s="43" t="str">
        <f>J9</f>
        <v>櫛引中</v>
      </c>
      <c r="N7" s="43" t="str">
        <f>J9</f>
        <v>櫛引中</v>
      </c>
      <c r="O7" s="43" t="str">
        <f>F9</f>
        <v>酒田四中</v>
      </c>
      <c r="P7" s="171" t="s">
        <v>24</v>
      </c>
      <c r="Q7" s="59" t="s">
        <v>68</v>
      </c>
    </row>
    <row r="8" spans="1:17" ht="29.25" customHeight="1">
      <c r="A8" s="52" t="s">
        <v>73</v>
      </c>
      <c r="B8" s="166"/>
      <c r="C8" s="169"/>
      <c r="D8" s="169"/>
      <c r="E8" s="44" t="s">
        <v>43</v>
      </c>
      <c r="F8" s="44" t="s">
        <v>42</v>
      </c>
      <c r="G8" s="54" t="s">
        <v>70</v>
      </c>
      <c r="H8" s="45" t="s">
        <v>44</v>
      </c>
      <c r="I8" s="57" t="s">
        <v>76</v>
      </c>
      <c r="J8" s="44" t="s">
        <v>39</v>
      </c>
      <c r="K8" s="46" t="s">
        <v>48</v>
      </c>
      <c r="L8" s="47" t="str">
        <f>F7</f>
        <v>萩野中</v>
      </c>
      <c r="M8" s="47" t="str">
        <f>J7</f>
        <v>東根一中</v>
      </c>
      <c r="N8" s="47" t="str">
        <f>J7</f>
        <v>東根一中</v>
      </c>
      <c r="O8" s="47" t="str">
        <f>F7</f>
        <v>萩野中</v>
      </c>
      <c r="P8" s="172"/>
      <c r="Q8" s="60" t="s">
        <v>67</v>
      </c>
    </row>
    <row r="9" spans="1:17" ht="29.25" customHeight="1" thickBot="1">
      <c r="A9" s="52" t="s">
        <v>73</v>
      </c>
      <c r="B9" s="167"/>
      <c r="C9" s="170"/>
      <c r="D9" s="170"/>
      <c r="E9" s="48" t="s">
        <v>45</v>
      </c>
      <c r="F9" s="48" t="s">
        <v>21</v>
      </c>
      <c r="G9" s="55" t="s">
        <v>69</v>
      </c>
      <c r="H9" s="49" t="s">
        <v>44</v>
      </c>
      <c r="I9" s="58" t="s">
        <v>76</v>
      </c>
      <c r="J9" s="48" t="s">
        <v>24</v>
      </c>
      <c r="K9" s="50" t="s">
        <v>48</v>
      </c>
      <c r="L9" s="51" t="str">
        <f>F8</f>
        <v>鶴岡二中</v>
      </c>
      <c r="M9" s="51" t="str">
        <f>J8</f>
        <v>鮭川中</v>
      </c>
      <c r="N9" s="51" t="str">
        <f>J8</f>
        <v>鮭川中</v>
      </c>
      <c r="O9" s="51" t="str">
        <f>F8</f>
        <v>鶴岡二中</v>
      </c>
      <c r="P9" s="173"/>
      <c r="Q9" s="61" t="s">
        <v>67</v>
      </c>
    </row>
    <row r="10" spans="2:17" ht="29.25" customHeight="1">
      <c r="B10" s="154" t="s">
        <v>79</v>
      </c>
      <c r="C10" s="157" t="s">
        <v>49</v>
      </c>
      <c r="D10" s="157"/>
      <c r="E10" s="15" t="s">
        <v>47</v>
      </c>
      <c r="F10" s="14" t="s">
        <v>21</v>
      </c>
      <c r="G10" s="16"/>
      <c r="H10" s="17" t="s">
        <v>44</v>
      </c>
      <c r="I10" s="18"/>
      <c r="J10" s="14" t="s">
        <v>42</v>
      </c>
      <c r="K10" s="34" t="s">
        <v>50</v>
      </c>
      <c r="L10" s="35" t="str">
        <f>F12</f>
        <v>東根一中</v>
      </c>
      <c r="M10" s="35" t="str">
        <f>J12</f>
        <v>鮭川中</v>
      </c>
      <c r="N10" s="35" t="str">
        <f>J12</f>
        <v>鮭川中</v>
      </c>
      <c r="O10" s="35" t="str">
        <f>F12</f>
        <v>東根一中</v>
      </c>
      <c r="P10" s="160" t="s">
        <v>39</v>
      </c>
      <c r="Q10" s="62"/>
    </row>
    <row r="11" spans="2:17" ht="29.25" customHeight="1">
      <c r="B11" s="155"/>
      <c r="C11" s="158"/>
      <c r="D11" s="158"/>
      <c r="E11" s="21" t="s">
        <v>43</v>
      </c>
      <c r="F11" s="20" t="s">
        <v>24</v>
      </c>
      <c r="G11" s="22"/>
      <c r="H11" s="23" t="s">
        <v>44</v>
      </c>
      <c r="I11" s="24"/>
      <c r="J11" s="20" t="s">
        <v>20</v>
      </c>
      <c r="K11" s="36" t="s">
        <v>50</v>
      </c>
      <c r="L11" s="37" t="str">
        <f>F10</f>
        <v>酒田四中</v>
      </c>
      <c r="M11" s="37" t="str">
        <f>J10</f>
        <v>鶴岡二中</v>
      </c>
      <c r="N11" s="37" t="str">
        <f>J10</f>
        <v>鶴岡二中</v>
      </c>
      <c r="O11" s="37" t="str">
        <f>F10</f>
        <v>酒田四中</v>
      </c>
      <c r="P11" s="161"/>
      <c r="Q11" s="63"/>
    </row>
    <row r="12" spans="2:17" ht="29.25" customHeight="1" thickBot="1">
      <c r="B12" s="156"/>
      <c r="C12" s="159"/>
      <c r="D12" s="159"/>
      <c r="E12" s="28" t="s">
        <v>45</v>
      </c>
      <c r="F12" s="27" t="s">
        <v>19</v>
      </c>
      <c r="G12" s="29"/>
      <c r="H12" s="30" t="s">
        <v>44</v>
      </c>
      <c r="I12" s="31"/>
      <c r="J12" s="27" t="s">
        <v>39</v>
      </c>
      <c r="K12" s="38" t="s">
        <v>50</v>
      </c>
      <c r="L12" s="39" t="str">
        <f>F11</f>
        <v>櫛引中</v>
      </c>
      <c r="M12" s="39" t="str">
        <f>J11</f>
        <v>萩野中</v>
      </c>
      <c r="N12" s="39" t="str">
        <f>J11</f>
        <v>萩野中</v>
      </c>
      <c r="O12" s="39" t="str">
        <f>F11</f>
        <v>櫛引中</v>
      </c>
      <c r="P12" s="162"/>
      <c r="Q12" s="64"/>
    </row>
    <row r="13" spans="2:17" ht="29.25" customHeight="1">
      <c r="B13" s="154" t="s">
        <v>80</v>
      </c>
      <c r="C13" s="157" t="s">
        <v>51</v>
      </c>
      <c r="D13" s="157"/>
      <c r="E13" s="15" t="s">
        <v>47</v>
      </c>
      <c r="F13" s="14" t="s">
        <v>42</v>
      </c>
      <c r="G13" s="16"/>
      <c r="H13" s="17" t="s">
        <v>44</v>
      </c>
      <c r="I13" s="18"/>
      <c r="J13" s="14" t="s">
        <v>19</v>
      </c>
      <c r="K13" s="34" t="s">
        <v>52</v>
      </c>
      <c r="L13" s="35" t="str">
        <f>F15</f>
        <v>酒田四中</v>
      </c>
      <c r="M13" s="35" t="str">
        <f>J15</f>
        <v>萩野中</v>
      </c>
      <c r="N13" s="35" t="str">
        <f>J15</f>
        <v>萩野中</v>
      </c>
      <c r="O13" s="35" t="str">
        <f>F15</f>
        <v>酒田四中</v>
      </c>
      <c r="P13" s="160" t="s">
        <v>20</v>
      </c>
      <c r="Q13" s="62"/>
    </row>
    <row r="14" spans="2:17" ht="29.25" customHeight="1">
      <c r="B14" s="155"/>
      <c r="C14" s="158"/>
      <c r="D14" s="158"/>
      <c r="E14" s="21" t="s">
        <v>43</v>
      </c>
      <c r="F14" s="20" t="s">
        <v>39</v>
      </c>
      <c r="G14" s="22"/>
      <c r="H14" s="23" t="s">
        <v>44</v>
      </c>
      <c r="I14" s="24"/>
      <c r="J14" s="20" t="s">
        <v>24</v>
      </c>
      <c r="K14" s="36" t="s">
        <v>52</v>
      </c>
      <c r="L14" s="37" t="str">
        <f>F13</f>
        <v>鶴岡二中</v>
      </c>
      <c r="M14" s="37" t="str">
        <f>J13</f>
        <v>東根一中</v>
      </c>
      <c r="N14" s="37" t="str">
        <f>J13</f>
        <v>東根一中</v>
      </c>
      <c r="O14" s="37" t="str">
        <f>F13</f>
        <v>鶴岡二中</v>
      </c>
      <c r="P14" s="161"/>
      <c r="Q14" s="63"/>
    </row>
    <row r="15" spans="2:17" ht="29.25" customHeight="1" thickBot="1">
      <c r="B15" s="156"/>
      <c r="C15" s="159"/>
      <c r="D15" s="159"/>
      <c r="E15" s="28" t="s">
        <v>45</v>
      </c>
      <c r="F15" s="27" t="s">
        <v>21</v>
      </c>
      <c r="G15" s="29"/>
      <c r="H15" s="30" t="s">
        <v>44</v>
      </c>
      <c r="I15" s="31"/>
      <c r="J15" s="27" t="s">
        <v>20</v>
      </c>
      <c r="K15" s="38" t="s">
        <v>52</v>
      </c>
      <c r="L15" s="39" t="str">
        <f>F14</f>
        <v>鮭川中</v>
      </c>
      <c r="M15" s="39" t="str">
        <f>J14</f>
        <v>櫛引中</v>
      </c>
      <c r="N15" s="39" t="str">
        <f>J14</f>
        <v>櫛引中</v>
      </c>
      <c r="O15" s="39" t="str">
        <f>F14</f>
        <v>鮭川中</v>
      </c>
      <c r="P15" s="162"/>
      <c r="Q15" s="64"/>
    </row>
    <row r="16" spans="2:17" ht="29.25" customHeight="1">
      <c r="B16" s="154" t="s">
        <v>81</v>
      </c>
      <c r="C16" s="157" t="s">
        <v>53</v>
      </c>
      <c r="D16" s="157"/>
      <c r="E16" s="15" t="s">
        <v>47</v>
      </c>
      <c r="F16" s="14" t="s">
        <v>39</v>
      </c>
      <c r="G16" s="16"/>
      <c r="H16" s="17" t="s">
        <v>44</v>
      </c>
      <c r="I16" s="18"/>
      <c r="J16" s="14" t="s">
        <v>21</v>
      </c>
      <c r="K16" s="34"/>
      <c r="L16" s="35" t="str">
        <f>F18</f>
        <v>櫛引中</v>
      </c>
      <c r="M16" s="35" t="str">
        <f>J18</f>
        <v>東根一中</v>
      </c>
      <c r="N16" s="35" t="str">
        <f>J18</f>
        <v>東根一中</v>
      </c>
      <c r="O16" s="35" t="str">
        <f>F18</f>
        <v>櫛引中</v>
      </c>
      <c r="P16" s="160" t="s">
        <v>19</v>
      </c>
      <c r="Q16" s="62"/>
    </row>
    <row r="17" spans="2:17" ht="29.25" customHeight="1">
      <c r="B17" s="155"/>
      <c r="C17" s="158"/>
      <c r="D17" s="158"/>
      <c r="E17" s="21" t="s">
        <v>43</v>
      </c>
      <c r="F17" s="20" t="s">
        <v>20</v>
      </c>
      <c r="G17" s="22"/>
      <c r="H17" s="23" t="s">
        <v>44</v>
      </c>
      <c r="I17" s="24"/>
      <c r="J17" s="20" t="s">
        <v>42</v>
      </c>
      <c r="K17" s="36"/>
      <c r="L17" s="37" t="str">
        <f>F16</f>
        <v>鮭川中</v>
      </c>
      <c r="M17" s="37" t="str">
        <f>J16</f>
        <v>酒田四中</v>
      </c>
      <c r="N17" s="37" t="str">
        <f>J16</f>
        <v>酒田四中</v>
      </c>
      <c r="O17" s="37" t="str">
        <f>F16</f>
        <v>鮭川中</v>
      </c>
      <c r="P17" s="161"/>
      <c r="Q17" s="63"/>
    </row>
    <row r="18" spans="2:17" ht="29.25" customHeight="1" thickBot="1">
      <c r="B18" s="156"/>
      <c r="C18" s="159"/>
      <c r="D18" s="159"/>
      <c r="E18" s="28" t="s">
        <v>45</v>
      </c>
      <c r="F18" s="27" t="s">
        <v>54</v>
      </c>
      <c r="G18" s="29"/>
      <c r="H18" s="30" t="s">
        <v>44</v>
      </c>
      <c r="I18" s="31"/>
      <c r="J18" s="27" t="s">
        <v>19</v>
      </c>
      <c r="K18" s="38"/>
      <c r="L18" s="39" t="str">
        <f>F17</f>
        <v>萩野中</v>
      </c>
      <c r="M18" s="39" t="str">
        <f>J17</f>
        <v>鶴岡二中</v>
      </c>
      <c r="N18" s="39" t="str">
        <f>J17</f>
        <v>鶴岡二中</v>
      </c>
      <c r="O18" s="39" t="str">
        <f>F17</f>
        <v>萩野中</v>
      </c>
      <c r="P18" s="162"/>
      <c r="Q18" s="64"/>
    </row>
    <row r="20" ht="13.5">
      <c r="B20" t="s">
        <v>55</v>
      </c>
    </row>
    <row r="21" ht="13.5">
      <c r="B21" t="s">
        <v>56</v>
      </c>
    </row>
    <row r="23" ht="13.5">
      <c r="F23" s="10"/>
    </row>
    <row r="24" ht="13.5">
      <c r="F24" s="10"/>
    </row>
    <row r="25" ht="13.5">
      <c r="F25" s="33"/>
    </row>
    <row r="26" ht="13.5">
      <c r="F26" s="33"/>
    </row>
    <row r="27" ht="13.5">
      <c r="F27" s="33"/>
    </row>
    <row r="28" ht="13.5">
      <c r="F28" s="33"/>
    </row>
    <row r="29" ht="13.5">
      <c r="F29" s="33"/>
    </row>
    <row r="30" ht="13.5">
      <c r="F30" s="33"/>
    </row>
    <row r="31" ht="13.5">
      <c r="F31" s="33"/>
    </row>
    <row r="32" ht="13.5">
      <c r="F32" s="33"/>
    </row>
    <row r="33" ht="13.5">
      <c r="F33" s="33"/>
    </row>
    <row r="34" ht="13.5">
      <c r="F34" s="33"/>
    </row>
    <row r="35" ht="13.5">
      <c r="F35" s="33"/>
    </row>
    <row r="36" ht="13.5">
      <c r="F36" s="33"/>
    </row>
    <row r="37" ht="13.5">
      <c r="F37" s="33"/>
    </row>
    <row r="38" ht="13.5">
      <c r="F38" s="33"/>
    </row>
    <row r="39" ht="13.5">
      <c r="F39" s="33"/>
    </row>
    <row r="40" ht="13.5">
      <c r="F40" s="10"/>
    </row>
  </sheetData>
  <sheetProtection/>
  <mergeCells count="24">
    <mergeCell ref="B1:P1"/>
    <mergeCell ref="B2:B3"/>
    <mergeCell ref="C2:D3"/>
    <mergeCell ref="E2:E3"/>
    <mergeCell ref="F2:J3"/>
    <mergeCell ref="K2:K3"/>
    <mergeCell ref="L2:O2"/>
    <mergeCell ref="P2:P3"/>
    <mergeCell ref="B4:B6"/>
    <mergeCell ref="C4:D6"/>
    <mergeCell ref="P4:P6"/>
    <mergeCell ref="B7:B9"/>
    <mergeCell ref="C7:D9"/>
    <mergeCell ref="P7:P9"/>
    <mergeCell ref="B16:B18"/>
    <mergeCell ref="C16:D18"/>
    <mergeCell ref="P16:P18"/>
    <mergeCell ref="Q2:Q3"/>
    <mergeCell ref="B10:B12"/>
    <mergeCell ref="C10:D12"/>
    <mergeCell ref="P10:P12"/>
    <mergeCell ref="B13:B15"/>
    <mergeCell ref="C13:D15"/>
    <mergeCell ref="P13:P15"/>
  </mergeCells>
  <printOptions horizontalCentered="1"/>
  <pageMargins left="0.4724409448818898" right="0.31496062992125984" top="0.71" bottom="0.35433070866141736" header="0.31496062992125984" footer="0.2362204724409449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G22" sqref="G22"/>
    </sheetView>
  </sheetViews>
  <sheetFormatPr defaultColWidth="9.00390625" defaultRowHeight="13.5"/>
  <sheetData>
    <row r="1" spans="1:15" ht="18" thickBot="1">
      <c r="A1" s="174" t="s">
        <v>57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6"/>
    </row>
    <row r="2" spans="1:15" ht="13.5">
      <c r="A2" s="177" t="s">
        <v>27</v>
      </c>
      <c r="B2" s="179" t="s">
        <v>28</v>
      </c>
      <c r="C2" s="179"/>
      <c r="D2" s="181" t="s">
        <v>29</v>
      </c>
      <c r="E2" s="179" t="s">
        <v>30</v>
      </c>
      <c r="F2" s="179"/>
      <c r="G2" s="179"/>
      <c r="H2" s="179"/>
      <c r="I2" s="179"/>
      <c r="J2" s="179" t="s">
        <v>31</v>
      </c>
      <c r="K2" s="184" t="s">
        <v>32</v>
      </c>
      <c r="L2" s="184"/>
      <c r="M2" s="184"/>
      <c r="N2" s="184"/>
      <c r="O2" s="193" t="s">
        <v>33</v>
      </c>
    </row>
    <row r="3" spans="1:15" ht="14.25" thickBot="1">
      <c r="A3" s="178"/>
      <c r="B3" s="180"/>
      <c r="C3" s="180"/>
      <c r="D3" s="182"/>
      <c r="E3" s="183"/>
      <c r="F3" s="183"/>
      <c r="G3" s="183"/>
      <c r="H3" s="183"/>
      <c r="I3" s="183"/>
      <c r="J3" s="183"/>
      <c r="K3" s="13" t="s">
        <v>34</v>
      </c>
      <c r="L3" s="13" t="s">
        <v>35</v>
      </c>
      <c r="M3" s="13" t="s">
        <v>35</v>
      </c>
      <c r="N3" s="13" t="s">
        <v>36</v>
      </c>
      <c r="O3" s="194"/>
    </row>
    <row r="4" spans="1:15" ht="13.5">
      <c r="A4" s="187" t="s">
        <v>58</v>
      </c>
      <c r="B4" s="157" t="s">
        <v>37</v>
      </c>
      <c r="C4" s="157"/>
      <c r="D4" s="15" t="s">
        <v>38</v>
      </c>
      <c r="E4" s="14"/>
      <c r="F4" s="16"/>
      <c r="G4" s="17" t="s">
        <v>40</v>
      </c>
      <c r="H4" s="18"/>
      <c r="I4" s="14"/>
      <c r="J4" s="19"/>
      <c r="K4" s="12"/>
      <c r="L4" s="12"/>
      <c r="M4" s="12"/>
      <c r="N4" s="12"/>
      <c r="O4" s="190" t="s">
        <v>54</v>
      </c>
    </row>
    <row r="5" spans="1:15" ht="13.5">
      <c r="A5" s="188"/>
      <c r="B5" s="158"/>
      <c r="C5" s="158"/>
      <c r="D5" s="21" t="s">
        <v>59</v>
      </c>
      <c r="E5" s="20"/>
      <c r="F5" s="22"/>
      <c r="G5" s="23" t="s">
        <v>40</v>
      </c>
      <c r="H5" s="24"/>
      <c r="I5" s="20"/>
      <c r="J5" s="25"/>
      <c r="K5" s="26"/>
      <c r="L5" s="26"/>
      <c r="M5" s="26"/>
      <c r="N5" s="26"/>
      <c r="O5" s="191"/>
    </row>
    <row r="6" spans="1:15" ht="14.25" thickBot="1">
      <c r="A6" s="189"/>
      <c r="B6" s="159"/>
      <c r="C6" s="159"/>
      <c r="D6" s="28" t="s">
        <v>60</v>
      </c>
      <c r="E6" s="27"/>
      <c r="F6" s="29"/>
      <c r="G6" s="30" t="s">
        <v>40</v>
      </c>
      <c r="H6" s="31"/>
      <c r="I6" s="27"/>
      <c r="J6" s="32"/>
      <c r="K6" s="13"/>
      <c r="L6" s="13"/>
      <c r="M6" s="13"/>
      <c r="N6" s="13"/>
      <c r="O6" s="192"/>
    </row>
    <row r="7" spans="1:15" ht="13.5">
      <c r="A7" s="187" t="s">
        <v>61</v>
      </c>
      <c r="B7" s="157" t="s">
        <v>46</v>
      </c>
      <c r="C7" s="157"/>
      <c r="D7" s="15" t="s">
        <v>38</v>
      </c>
      <c r="E7" s="14"/>
      <c r="F7" s="16"/>
      <c r="G7" s="17" t="s">
        <v>40</v>
      </c>
      <c r="H7" s="18"/>
      <c r="I7" s="14"/>
      <c r="J7" s="19"/>
      <c r="K7" s="12"/>
      <c r="L7" s="12"/>
      <c r="M7" s="12"/>
      <c r="N7" s="12"/>
      <c r="O7" s="190" t="s">
        <v>42</v>
      </c>
    </row>
    <row r="8" spans="1:15" ht="13.5">
      <c r="A8" s="188"/>
      <c r="B8" s="158"/>
      <c r="C8" s="158"/>
      <c r="D8" s="21" t="s">
        <v>59</v>
      </c>
      <c r="E8" s="20"/>
      <c r="F8" s="22"/>
      <c r="G8" s="23" t="s">
        <v>40</v>
      </c>
      <c r="H8" s="24"/>
      <c r="I8" s="20"/>
      <c r="J8" s="25"/>
      <c r="K8" s="26"/>
      <c r="L8" s="26"/>
      <c r="M8" s="26"/>
      <c r="N8" s="26"/>
      <c r="O8" s="191"/>
    </row>
    <row r="9" spans="1:15" ht="14.25" thickBot="1">
      <c r="A9" s="189"/>
      <c r="B9" s="159"/>
      <c r="C9" s="159"/>
      <c r="D9" s="28" t="s">
        <v>60</v>
      </c>
      <c r="E9" s="27"/>
      <c r="F9" s="29"/>
      <c r="G9" s="30" t="s">
        <v>40</v>
      </c>
      <c r="H9" s="31"/>
      <c r="I9" s="27"/>
      <c r="J9" s="32"/>
      <c r="K9" s="13"/>
      <c r="L9" s="13"/>
      <c r="M9" s="13"/>
      <c r="N9" s="13"/>
      <c r="O9" s="192"/>
    </row>
    <row r="10" spans="1:15" ht="13.5">
      <c r="A10" s="187" t="s">
        <v>62</v>
      </c>
      <c r="B10" s="157" t="s">
        <v>49</v>
      </c>
      <c r="C10" s="157"/>
      <c r="D10" s="15" t="s">
        <v>38</v>
      </c>
      <c r="E10" s="14"/>
      <c r="F10" s="16"/>
      <c r="G10" s="17" t="s">
        <v>40</v>
      </c>
      <c r="H10" s="18"/>
      <c r="I10" s="14"/>
      <c r="J10" s="19"/>
      <c r="K10" s="12"/>
      <c r="L10" s="12"/>
      <c r="M10" s="12"/>
      <c r="N10" s="12"/>
      <c r="O10" s="190" t="s">
        <v>19</v>
      </c>
    </row>
    <row r="11" spans="1:15" ht="13.5">
      <c r="A11" s="188"/>
      <c r="B11" s="158"/>
      <c r="C11" s="158"/>
      <c r="D11" s="21" t="s">
        <v>59</v>
      </c>
      <c r="E11" s="20"/>
      <c r="F11" s="22"/>
      <c r="G11" s="23" t="s">
        <v>40</v>
      </c>
      <c r="H11" s="24"/>
      <c r="I11" s="20"/>
      <c r="J11" s="25"/>
      <c r="K11" s="26"/>
      <c r="L11" s="26"/>
      <c r="M11" s="26"/>
      <c r="N11" s="26"/>
      <c r="O11" s="191"/>
    </row>
    <row r="12" spans="1:15" ht="14.25" thickBot="1">
      <c r="A12" s="189"/>
      <c r="B12" s="159"/>
      <c r="C12" s="159"/>
      <c r="D12" s="28" t="s">
        <v>60</v>
      </c>
      <c r="E12" s="27"/>
      <c r="F12" s="29"/>
      <c r="G12" s="30" t="s">
        <v>40</v>
      </c>
      <c r="H12" s="31"/>
      <c r="I12" s="27"/>
      <c r="J12" s="32"/>
      <c r="K12" s="13"/>
      <c r="L12" s="13"/>
      <c r="M12" s="13"/>
      <c r="N12" s="13"/>
      <c r="O12" s="192"/>
    </row>
    <row r="13" spans="1:15" ht="13.5">
      <c r="A13" s="187" t="s">
        <v>63</v>
      </c>
      <c r="B13" s="157" t="s">
        <v>51</v>
      </c>
      <c r="C13" s="157"/>
      <c r="D13" s="15" t="s">
        <v>38</v>
      </c>
      <c r="E13" s="14"/>
      <c r="F13" s="16"/>
      <c r="G13" s="17" t="s">
        <v>40</v>
      </c>
      <c r="H13" s="18"/>
      <c r="I13" s="14"/>
      <c r="J13" s="19"/>
      <c r="K13" s="12"/>
      <c r="L13" s="12"/>
      <c r="M13" s="12"/>
      <c r="N13" s="12"/>
      <c r="O13" s="190" t="s">
        <v>20</v>
      </c>
    </row>
    <row r="14" spans="1:15" ht="13.5">
      <c r="A14" s="188"/>
      <c r="B14" s="158"/>
      <c r="C14" s="158"/>
      <c r="D14" s="21" t="s">
        <v>59</v>
      </c>
      <c r="E14" s="20"/>
      <c r="F14" s="22"/>
      <c r="G14" s="23" t="s">
        <v>40</v>
      </c>
      <c r="H14" s="24"/>
      <c r="I14" s="20"/>
      <c r="J14" s="25"/>
      <c r="K14" s="26"/>
      <c r="L14" s="26"/>
      <c r="M14" s="26"/>
      <c r="N14" s="26"/>
      <c r="O14" s="191"/>
    </row>
    <row r="15" spans="1:15" ht="14.25" thickBot="1">
      <c r="A15" s="189"/>
      <c r="B15" s="159"/>
      <c r="C15" s="159"/>
      <c r="D15" s="28" t="s">
        <v>60</v>
      </c>
      <c r="E15" s="27"/>
      <c r="F15" s="29"/>
      <c r="G15" s="30" t="s">
        <v>40</v>
      </c>
      <c r="H15" s="31"/>
      <c r="I15" s="27"/>
      <c r="J15" s="32"/>
      <c r="K15" s="13"/>
      <c r="L15" s="13"/>
      <c r="M15" s="13"/>
      <c r="N15" s="13"/>
      <c r="O15" s="192"/>
    </row>
    <row r="16" spans="1:15" ht="13.5">
      <c r="A16" s="187" t="s">
        <v>64</v>
      </c>
      <c r="B16" s="157" t="s">
        <v>53</v>
      </c>
      <c r="C16" s="157"/>
      <c r="D16" s="15" t="s">
        <v>38</v>
      </c>
      <c r="E16" s="14"/>
      <c r="F16" s="16"/>
      <c r="G16" s="17" t="s">
        <v>40</v>
      </c>
      <c r="H16" s="18"/>
      <c r="I16" s="14"/>
      <c r="J16" s="19"/>
      <c r="K16" s="12"/>
      <c r="L16" s="12"/>
      <c r="M16" s="12"/>
      <c r="N16" s="12"/>
      <c r="O16" s="190" t="s">
        <v>21</v>
      </c>
    </row>
    <row r="17" spans="1:15" ht="13.5">
      <c r="A17" s="188"/>
      <c r="B17" s="158"/>
      <c r="C17" s="158"/>
      <c r="D17" s="21" t="s">
        <v>59</v>
      </c>
      <c r="E17" s="20"/>
      <c r="F17" s="22"/>
      <c r="G17" s="23" t="s">
        <v>40</v>
      </c>
      <c r="H17" s="24"/>
      <c r="I17" s="20"/>
      <c r="J17" s="25"/>
      <c r="K17" s="26"/>
      <c r="L17" s="26"/>
      <c r="M17" s="26"/>
      <c r="N17" s="26"/>
      <c r="O17" s="191"/>
    </row>
    <row r="18" spans="1:15" ht="14.25" thickBot="1">
      <c r="A18" s="189"/>
      <c r="B18" s="159"/>
      <c r="C18" s="159"/>
      <c r="D18" s="28" t="s">
        <v>60</v>
      </c>
      <c r="E18" s="27"/>
      <c r="F18" s="29"/>
      <c r="G18" s="30" t="s">
        <v>40</v>
      </c>
      <c r="H18" s="31"/>
      <c r="I18" s="27"/>
      <c r="J18" s="32"/>
      <c r="K18" s="13"/>
      <c r="L18" s="13"/>
      <c r="M18" s="13"/>
      <c r="N18" s="13"/>
      <c r="O18" s="192"/>
    </row>
    <row r="20" ht="13.5">
      <c r="A20" t="s">
        <v>65</v>
      </c>
    </row>
  </sheetData>
  <sheetProtection/>
  <mergeCells count="23">
    <mergeCell ref="A1:O1"/>
    <mergeCell ref="A2:A3"/>
    <mergeCell ref="B2:C3"/>
    <mergeCell ref="D2:D3"/>
    <mergeCell ref="E2:I3"/>
    <mergeCell ref="J2:J3"/>
    <mergeCell ref="K2:N2"/>
    <mergeCell ref="O2:O3"/>
    <mergeCell ref="A4:A6"/>
    <mergeCell ref="B4:C6"/>
    <mergeCell ref="O4:O6"/>
    <mergeCell ref="A7:A9"/>
    <mergeCell ref="B7:C9"/>
    <mergeCell ref="O7:O9"/>
    <mergeCell ref="A16:A18"/>
    <mergeCell ref="B16:C18"/>
    <mergeCell ref="O16:O18"/>
    <mergeCell ref="A10:A12"/>
    <mergeCell ref="B10:C12"/>
    <mergeCell ref="O10:O12"/>
    <mergeCell ref="A13:A15"/>
    <mergeCell ref="B13:C15"/>
    <mergeCell ref="O13:O1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会社</dc:creator>
  <cp:keywords/>
  <dc:description/>
  <cp:lastModifiedBy>T</cp:lastModifiedBy>
  <cp:lastPrinted>2010-04-11T08:15:45Z</cp:lastPrinted>
  <dcterms:created xsi:type="dcterms:W3CDTF">2009-04-13T03:30:47Z</dcterms:created>
  <dcterms:modified xsi:type="dcterms:W3CDTF">2010-04-11T08:23:00Z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-1595334287</vt:i4>
  </property>
  <property fmtid="{D5CDD505-2E9C-101B-9397-08002B2CF9AE}" pid="3" name="_EmailSubject">
    <vt:lpwstr>2008 年度 CY 加盟登録書 </vt:lpwstr>
  </property>
  <property fmtid="{D5CDD505-2E9C-101B-9397-08002B2CF9AE}" pid="4" name="_AuthorEmail">
    <vt:lpwstr>kosuke-honda@agc.co.jp</vt:lpwstr>
  </property>
  <property fmtid="{D5CDD505-2E9C-101B-9397-08002B2CF9AE}" pid="5" name="_AuthorEmailDisplayName">
    <vt:lpwstr>本田　公祐/ADY</vt:lpwstr>
  </property>
  <property fmtid="{D5CDD505-2E9C-101B-9397-08002B2CF9AE}" pid="6" name="_ReviewingToolsShownOnce">
    <vt:lpwstr/>
  </property>
</Properties>
</file>