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90" windowHeight="6420" activeTab="0"/>
  </bookViews>
  <sheets>
    <sheet name="２０１１県リーグ日程" sheetId="1" r:id="rId1"/>
    <sheet name="２０１１星取り表" sheetId="2" r:id="rId2"/>
  </sheets>
  <definedNames/>
  <calcPr fullCalcOnLoad="1"/>
</workbook>
</file>

<file path=xl/sharedStrings.xml><?xml version="1.0" encoding="utf-8"?>
<sst xmlns="http://schemas.openxmlformats.org/spreadsheetml/2006/main" count="430" uniqueCount="56">
  <si>
    <t>節</t>
  </si>
  <si>
    <t>月　　日</t>
  </si>
  <si>
    <t>時間</t>
  </si>
  <si>
    <t>会場</t>
  </si>
  <si>
    <t>主管校(会場校)</t>
  </si>
  <si>
    <t>山形南</t>
  </si>
  <si>
    <t>酒田東</t>
  </si>
  <si>
    <t>鶴岡南</t>
  </si>
  <si>
    <t>主審</t>
  </si>
  <si>
    <t>山南</t>
  </si>
  <si>
    <t>※主審のチームは第４の審判も出してください。主審以外のチームは副審を２名出してください。なお、副審については４級取得の生徒でも結構です。</t>
  </si>
  <si>
    <t>羽黒</t>
  </si>
  <si>
    <t>※ベンチはコートから本部をみてこの対戦表通りとします。</t>
  </si>
  <si>
    <t>（日）</t>
  </si>
  <si>
    <t>上山明新館G</t>
  </si>
  <si>
    <t>鶴岡南G</t>
  </si>
  <si>
    <t>明新館</t>
  </si>
  <si>
    <t>M山形B</t>
  </si>
  <si>
    <t>M山形B</t>
  </si>
  <si>
    <t>羽黒B</t>
  </si>
  <si>
    <t>羽黒B</t>
  </si>
  <si>
    <t>鶴岡東</t>
  </si>
  <si>
    <t>鶴岡東</t>
  </si>
  <si>
    <t>明正</t>
  </si>
  <si>
    <t>明正</t>
  </si>
  <si>
    <t>酒田東</t>
  </si>
  <si>
    <t>鶴岡南</t>
  </si>
  <si>
    <t>（土）</t>
  </si>
  <si>
    <t>山形南</t>
  </si>
  <si>
    <t>M山形</t>
  </si>
  <si>
    <t>山南</t>
  </si>
  <si>
    <t>鶴東</t>
  </si>
  <si>
    <t>鶴南</t>
  </si>
  <si>
    <t>酒東</t>
  </si>
  <si>
    <t>羽黒G</t>
  </si>
  <si>
    <t>（月）</t>
  </si>
  <si>
    <t>海の日</t>
  </si>
  <si>
    <t>鶴岡東G</t>
  </si>
  <si>
    <t>鶴岡東G</t>
  </si>
  <si>
    <t>上山明新館G</t>
  </si>
  <si>
    <t>櫛引総合運動公園</t>
  </si>
  <si>
    <t>２０１１　　Ｕ－１８　Ｙリーグ２部星取り表</t>
  </si>
  <si>
    <t>上山明新館</t>
  </si>
  <si>
    <t>勝点</t>
  </si>
  <si>
    <t>得点</t>
  </si>
  <si>
    <t>失点</t>
  </si>
  <si>
    <t>得失点</t>
  </si>
  <si>
    <t>順位</t>
  </si>
  <si>
    <t>警告・退場</t>
  </si>
  <si>
    <t>-</t>
  </si>
  <si>
    <t>-</t>
  </si>
  <si>
    <t>小真木原Ｇ</t>
  </si>
  <si>
    <t>庄内空港Ｇ</t>
  </si>
  <si>
    <t>VS</t>
  </si>
  <si>
    <t>２０１１Ｕ－１８県リーグ２部日程及び会場（第２案）４／１現在</t>
  </si>
  <si>
    <t>山形明正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</si>
</sst>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S創英角ﾎﾟｯﾌﾟ体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26"/>
      <name val="ＭＳ Ｐゴシック"/>
      <family val="3"/>
    </font>
    <font>
      <sz val="20"/>
      <color indexed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DashDotDot"/>
      <right style="medium"/>
      <top style="medium"/>
      <bottom style="medium"/>
    </border>
    <border>
      <left style="mediumDashDotDot"/>
      <right style="medium"/>
      <top style="medium"/>
      <bottom style="thin"/>
    </border>
    <border>
      <left style="mediumDashDotDot"/>
      <right style="medium"/>
      <top style="thin"/>
      <bottom style="thin"/>
    </border>
    <border>
      <left style="mediumDashDotDot"/>
      <right style="medium"/>
      <top style="thin"/>
      <bottom style="medium"/>
    </border>
    <border>
      <left style="mediumDashDotDot"/>
      <right style="medium"/>
      <top>
        <color indexed="63"/>
      </top>
      <bottom style="thin"/>
    </border>
    <border>
      <left style="mediumDashDotDot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DashDotDot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DashDotDot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DashDotDot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DotDot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medium"/>
      <bottom style="hair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20" fontId="0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56" fontId="6" fillId="0" borderId="12" xfId="0" applyNumberFormat="1" applyFont="1" applyFill="1" applyBorder="1" applyAlignment="1">
      <alignment horizontal="center" vertical="center"/>
    </xf>
    <xf numFmtId="56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56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shrinkToFit="1"/>
    </xf>
    <xf numFmtId="49" fontId="0" fillId="0" borderId="11" xfId="60" applyNumberFormat="1" applyBorder="1" applyAlignment="1">
      <alignment horizontal="center" vertical="center" shrinkToFit="1"/>
      <protection/>
    </xf>
    <xf numFmtId="49" fontId="11" fillId="0" borderId="24" xfId="60" applyNumberFormat="1" applyFont="1" applyBorder="1" applyAlignment="1">
      <alignment horizontal="center" vertical="center" shrinkToFit="1"/>
      <protection/>
    </xf>
    <xf numFmtId="49" fontId="11" fillId="0" borderId="25" xfId="60" applyNumberFormat="1" applyFont="1" applyBorder="1" applyAlignment="1">
      <alignment horizontal="center" vertical="center" shrinkToFit="1"/>
      <protection/>
    </xf>
    <xf numFmtId="49" fontId="11" fillId="0" borderId="26" xfId="6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13" fillId="0" borderId="27" xfId="60" applyNumberFormat="1" applyFont="1" applyFill="1" applyBorder="1" applyAlignment="1">
      <alignment horizontal="center" vertical="center" shrinkToFit="1"/>
      <protection/>
    </xf>
    <xf numFmtId="0" fontId="13" fillId="0" borderId="28" xfId="60" applyNumberFormat="1" applyFont="1" applyFill="1" applyBorder="1" applyAlignment="1">
      <alignment horizontal="center" vertical="center" shrinkToFit="1"/>
      <protection/>
    </xf>
    <xf numFmtId="0" fontId="13" fillId="0" borderId="29" xfId="60" applyNumberFormat="1" applyFont="1" applyFill="1" applyBorder="1" applyAlignment="1">
      <alignment horizontal="center" vertical="center" shrinkToFit="1"/>
      <protection/>
    </xf>
    <xf numFmtId="177" fontId="13" fillId="0" borderId="30" xfId="60" applyNumberFormat="1" applyFont="1" applyFill="1" applyBorder="1" applyAlignment="1">
      <alignment horizontal="center" vertical="center" shrinkToFit="1"/>
      <protection/>
    </xf>
    <xf numFmtId="177" fontId="13" fillId="0" borderId="28" xfId="60" applyNumberFormat="1" applyFont="1" applyFill="1" applyBorder="1" applyAlignment="1">
      <alignment horizontal="center" vertical="center" shrinkToFit="1"/>
      <protection/>
    </xf>
    <xf numFmtId="177" fontId="13" fillId="0" borderId="27" xfId="60" applyNumberFormat="1" applyFont="1" applyFill="1" applyBorder="1" applyAlignment="1">
      <alignment horizontal="center" vertical="center" shrinkToFit="1"/>
      <protection/>
    </xf>
    <xf numFmtId="177" fontId="13" fillId="0" borderId="29" xfId="60" applyNumberFormat="1" applyFont="1" applyFill="1" applyBorder="1" applyAlignment="1">
      <alignment horizontal="center" vertical="center" shrinkToFit="1"/>
      <protection/>
    </xf>
    <xf numFmtId="177" fontId="13" fillId="0" borderId="31" xfId="60" applyNumberFormat="1" applyFont="1" applyFill="1" applyBorder="1" applyAlignment="1">
      <alignment horizontal="center" vertical="center" shrinkToFit="1"/>
      <protection/>
    </xf>
    <xf numFmtId="0" fontId="13" fillId="0" borderId="32" xfId="60" applyNumberFormat="1" applyFont="1" applyFill="1" applyBorder="1" applyAlignment="1">
      <alignment horizontal="center" vertical="center" shrinkToFit="1"/>
      <protection/>
    </xf>
    <xf numFmtId="0" fontId="13" fillId="0" borderId="33" xfId="60" applyNumberFormat="1" applyFont="1" applyFill="1" applyBorder="1" applyAlignment="1">
      <alignment horizontal="center" vertical="center" shrinkToFit="1"/>
      <protection/>
    </xf>
    <xf numFmtId="177" fontId="13" fillId="0" borderId="33" xfId="60" applyNumberFormat="1" applyFont="1" applyFill="1" applyBorder="1" applyAlignment="1">
      <alignment horizontal="center" vertical="center" shrinkToFit="1"/>
      <protection/>
    </xf>
    <xf numFmtId="49" fontId="9" fillId="0" borderId="0" xfId="0" applyNumberFormat="1" applyFont="1" applyAlignment="1">
      <alignment horizontal="center" vertical="center" shrinkToFit="1"/>
    </xf>
    <xf numFmtId="177" fontId="14" fillId="0" borderId="0" xfId="60" applyNumberFormat="1" applyFont="1" applyFill="1" applyBorder="1" applyAlignment="1">
      <alignment horizontal="center" vertical="center" shrinkToFit="1"/>
      <protection/>
    </xf>
    <xf numFmtId="177" fontId="5" fillId="0" borderId="0" xfId="60" applyNumberFormat="1" applyFont="1" applyFill="1" applyBorder="1" applyAlignment="1">
      <alignment horizontal="center" vertical="center" shrinkToFit="1"/>
      <protection/>
    </xf>
    <xf numFmtId="0" fontId="5" fillId="0" borderId="0" xfId="0" applyFon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35" xfId="0" applyFont="1" applyFill="1" applyBorder="1" applyAlignment="1">
      <alignment vertical="center"/>
    </xf>
    <xf numFmtId="20" fontId="0" fillId="0" borderId="36" xfId="0" applyNumberFormat="1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3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5" xfId="0" applyFont="1" applyFill="1" applyBorder="1" applyAlignment="1" quotePrefix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34" borderId="61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6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69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3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8" fontId="0" fillId="0" borderId="42" xfId="60" applyNumberFormat="1" applyFill="1" applyBorder="1" applyAlignment="1">
      <alignment horizontal="center" vertical="center" shrinkToFit="1"/>
      <protection/>
    </xf>
    <xf numFmtId="178" fontId="0" fillId="0" borderId="37" xfId="60" applyNumberFormat="1" applyFill="1" applyBorder="1" applyAlignment="1">
      <alignment horizontal="center" vertical="center" shrinkToFit="1"/>
      <protection/>
    </xf>
    <xf numFmtId="177" fontId="0" fillId="0" borderId="70" xfId="60" applyNumberFormat="1" applyFill="1" applyBorder="1" applyAlignment="1">
      <alignment horizontal="center" vertical="center" shrinkToFit="1"/>
      <protection/>
    </xf>
    <xf numFmtId="177" fontId="0" fillId="0" borderId="71" xfId="60" applyNumberForma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left" vertical="top" wrapText="1" shrinkToFit="1"/>
    </xf>
    <xf numFmtId="0" fontId="0" fillId="0" borderId="72" xfId="0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0" fillId="0" borderId="45" xfId="0" applyBorder="1" applyAlignment="1">
      <alignment horizontal="left" vertical="top" shrinkToFit="1"/>
    </xf>
    <xf numFmtId="0" fontId="0" fillId="0" borderId="73" xfId="0" applyBorder="1" applyAlignment="1">
      <alignment horizontal="left" vertical="top" shrinkToFit="1"/>
    </xf>
    <xf numFmtId="0" fontId="0" fillId="0" borderId="0" xfId="0" applyAlignment="1">
      <alignment horizontal="center" vertical="center" shrinkToFit="1"/>
    </xf>
    <xf numFmtId="0" fontId="13" fillId="0" borderId="74" xfId="60" applyNumberFormat="1" applyFont="1" applyFill="1" applyBorder="1" applyAlignment="1">
      <alignment horizontal="center" vertical="center" shrinkToFit="1"/>
      <protection/>
    </xf>
    <xf numFmtId="0" fontId="13" fillId="0" borderId="75" xfId="60" applyNumberFormat="1" applyFont="1" applyFill="1" applyBorder="1" applyAlignment="1">
      <alignment horizontal="center" vertical="center" shrinkToFit="1"/>
      <protection/>
    </xf>
    <xf numFmtId="177" fontId="13" fillId="0" borderId="76" xfId="60" applyNumberFormat="1" applyFont="1" applyFill="1" applyBorder="1" applyAlignment="1">
      <alignment horizontal="center" vertical="center" shrinkToFit="1"/>
      <protection/>
    </xf>
    <xf numFmtId="177" fontId="13" fillId="0" borderId="77" xfId="60" applyNumberFormat="1" applyFont="1" applyFill="1" applyBorder="1" applyAlignment="1">
      <alignment horizontal="center" vertical="center" shrinkToFit="1"/>
      <protection/>
    </xf>
    <xf numFmtId="177" fontId="0" fillId="0" borderId="50" xfId="60" applyNumberFormat="1" applyFill="1" applyBorder="1" applyAlignment="1">
      <alignment horizontal="center" vertical="center" shrinkToFit="1"/>
      <protection/>
    </xf>
    <xf numFmtId="177" fontId="0" fillId="0" borderId="49" xfId="60" applyNumberFormat="1" applyFill="1" applyBorder="1" applyAlignment="1">
      <alignment horizontal="center" vertical="center" shrinkToFit="1"/>
      <protection/>
    </xf>
    <xf numFmtId="177" fontId="0" fillId="0" borderId="50" xfId="60" applyNumberFormat="1" applyFont="1" applyFill="1" applyBorder="1" applyAlignment="1" applyProtection="1">
      <alignment horizontal="center" vertical="center" shrinkToFit="1"/>
      <protection locked="0"/>
    </xf>
    <xf numFmtId="177" fontId="0" fillId="0" borderId="50" xfId="60" applyNumberFormat="1" applyFill="1" applyBorder="1" applyAlignment="1" applyProtection="1">
      <alignment horizontal="center" vertical="center" shrinkToFit="1"/>
      <protection locked="0"/>
    </xf>
    <xf numFmtId="177" fontId="0" fillId="0" borderId="49" xfId="60" applyNumberFormat="1" applyFill="1" applyBorder="1" applyAlignment="1" applyProtection="1">
      <alignment horizontal="center" vertical="center" shrinkToFit="1"/>
      <protection locked="0"/>
    </xf>
    <xf numFmtId="177" fontId="0" fillId="0" borderId="41" xfId="60" applyNumberFormat="1" applyFill="1" applyBorder="1" applyAlignment="1">
      <alignment horizontal="center" vertical="center" shrinkToFit="1"/>
      <protection/>
    </xf>
    <xf numFmtId="177" fontId="0" fillId="0" borderId="46" xfId="60" applyNumberFormat="1" applyFill="1" applyBorder="1" applyAlignment="1">
      <alignment horizontal="center" vertical="center" shrinkToFit="1"/>
      <protection/>
    </xf>
    <xf numFmtId="49" fontId="12" fillId="0" borderId="16" xfId="60" applyNumberFormat="1" applyFont="1" applyFill="1" applyBorder="1" applyAlignment="1">
      <alignment horizontal="center" vertical="center" shrinkToFit="1"/>
      <protection/>
    </xf>
    <xf numFmtId="0" fontId="12" fillId="0" borderId="59" xfId="60" applyNumberFormat="1" applyFont="1" applyFill="1" applyBorder="1" applyAlignment="1">
      <alignment horizontal="center" vertical="center" shrinkToFit="1"/>
      <protection/>
    </xf>
    <xf numFmtId="0" fontId="12" fillId="0" borderId="60" xfId="60" applyNumberFormat="1" applyFont="1" applyFill="1" applyBorder="1" applyAlignment="1">
      <alignment horizontal="center" vertical="center" shrinkToFit="1"/>
      <protection/>
    </xf>
    <xf numFmtId="0" fontId="12" fillId="0" borderId="15" xfId="60" applyNumberFormat="1" applyFont="1" applyFill="1" applyBorder="1" applyAlignment="1">
      <alignment horizontal="center" vertical="center" shrinkToFit="1"/>
      <protection/>
    </xf>
    <xf numFmtId="0" fontId="13" fillId="0" borderId="48" xfId="60" applyNumberFormat="1" applyFont="1" applyFill="1" applyBorder="1" applyAlignment="1">
      <alignment horizontal="center" vertical="center" shrinkToFit="1"/>
      <protection/>
    </xf>
    <xf numFmtId="177" fontId="0" fillId="0" borderId="50" xfId="60" applyNumberFormat="1" applyFont="1" applyFill="1" applyBorder="1" applyAlignment="1" applyProtection="1">
      <alignment horizontal="center" vertical="center" shrinkToFit="1"/>
      <protection/>
    </xf>
    <xf numFmtId="177" fontId="0" fillId="0" borderId="50" xfId="60" applyNumberFormat="1" applyFill="1" applyBorder="1" applyAlignment="1" applyProtection="1">
      <alignment horizontal="center" vertical="center" shrinkToFit="1"/>
      <protection/>
    </xf>
    <xf numFmtId="0" fontId="13" fillId="0" borderId="47" xfId="60" applyNumberFormat="1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 horizontal="left" vertical="top" wrapText="1" shrinkToFit="1"/>
    </xf>
    <xf numFmtId="0" fontId="0" fillId="0" borderId="72" xfId="0" applyFill="1" applyBorder="1" applyAlignment="1">
      <alignment horizontal="left" vertical="top" shrinkToFit="1"/>
    </xf>
    <xf numFmtId="0" fontId="0" fillId="0" borderId="10" xfId="0" applyFill="1" applyBorder="1" applyAlignment="1">
      <alignment horizontal="left" vertical="top" shrinkToFit="1"/>
    </xf>
    <xf numFmtId="0" fontId="13" fillId="0" borderId="76" xfId="60" applyNumberFormat="1" applyFont="1" applyFill="1" applyBorder="1" applyAlignment="1">
      <alignment horizontal="center" vertical="center" shrinkToFit="1"/>
      <protection/>
    </xf>
    <xf numFmtId="177" fontId="0" fillId="0" borderId="78" xfId="60" applyNumberFormat="1" applyBorder="1" applyAlignment="1">
      <alignment horizontal="center" vertical="center" shrinkToFit="1"/>
      <protection/>
    </xf>
    <xf numFmtId="177" fontId="0" fillId="0" borderId="50" xfId="60" applyNumberFormat="1" applyBorder="1" applyAlignment="1">
      <alignment horizontal="center" vertical="center" shrinkToFit="1"/>
      <protection/>
    </xf>
    <xf numFmtId="177" fontId="0" fillId="0" borderId="78" xfId="60" applyNumberFormat="1" applyFont="1" applyBorder="1" applyAlignment="1" applyProtection="1">
      <alignment horizontal="center" vertical="center" shrinkToFit="1"/>
      <protection locked="0"/>
    </xf>
    <xf numFmtId="177" fontId="0" fillId="0" borderId="50" xfId="60" applyNumberFormat="1" applyBorder="1" applyAlignment="1" applyProtection="1">
      <alignment horizontal="center" vertical="center" shrinkToFit="1"/>
      <protection locked="0"/>
    </xf>
    <xf numFmtId="177" fontId="0" fillId="0" borderId="79" xfId="60" applyNumberFormat="1" applyBorder="1" applyAlignment="1">
      <alignment horizontal="center" vertical="center" shrinkToFit="1"/>
      <protection/>
    </xf>
    <xf numFmtId="177" fontId="0" fillId="0" borderId="70" xfId="60" applyNumberFormat="1" applyBorder="1" applyAlignment="1">
      <alignment horizontal="center" vertical="center" shrinkToFit="1"/>
      <protection/>
    </xf>
    <xf numFmtId="0" fontId="0" fillId="0" borderId="34" xfId="0" applyBorder="1" applyAlignment="1">
      <alignment horizontal="left" vertical="top" wrapText="1" shrinkToFit="1"/>
    </xf>
    <xf numFmtId="0" fontId="0" fillId="0" borderId="80" xfId="0" applyBorder="1" applyAlignment="1">
      <alignment horizontal="left" vertical="top" shrinkToFit="1"/>
    </xf>
    <xf numFmtId="0" fontId="0" fillId="0" borderId="38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49" fontId="12" fillId="0" borderId="58" xfId="60" applyNumberFormat="1" applyFont="1" applyBorder="1" applyAlignment="1">
      <alignment horizontal="center" vertical="center" shrinkToFit="1"/>
      <protection/>
    </xf>
    <xf numFmtId="0" fontId="12" fillId="0" borderId="59" xfId="60" applyNumberFormat="1" applyFont="1" applyBorder="1" applyAlignment="1">
      <alignment horizontal="center" vertical="center" shrinkToFit="1"/>
      <protection/>
    </xf>
    <xf numFmtId="0" fontId="12" fillId="0" borderId="15" xfId="60" applyNumberFormat="1" applyFont="1" applyBorder="1" applyAlignment="1">
      <alignment horizontal="center" vertical="center" shrinkToFit="1"/>
      <protection/>
    </xf>
    <xf numFmtId="177" fontId="13" fillId="0" borderId="82" xfId="60" applyNumberFormat="1" applyFont="1" applyFill="1" applyBorder="1" applyAlignment="1">
      <alignment horizontal="center" vertical="center" shrinkToFit="1"/>
      <protection/>
    </xf>
    <xf numFmtId="177" fontId="13" fillId="0" borderId="83" xfId="60" applyNumberFormat="1" applyFont="1" applyFill="1" applyBorder="1" applyAlignment="1">
      <alignment horizontal="center" vertical="center" shrinkToFit="1"/>
      <protection/>
    </xf>
    <xf numFmtId="177" fontId="13" fillId="0" borderId="84" xfId="60" applyNumberFormat="1" applyFont="1" applyFill="1" applyBorder="1" applyAlignment="1">
      <alignment horizontal="center" vertical="center" shrinkToFit="1"/>
      <protection/>
    </xf>
    <xf numFmtId="0" fontId="13" fillId="0" borderId="85" xfId="60" applyNumberFormat="1" applyFont="1" applyFill="1" applyBorder="1" applyAlignment="1">
      <alignment horizontal="center" vertical="center" shrinkToFit="1"/>
      <protection/>
    </xf>
    <xf numFmtId="49" fontId="10" fillId="0" borderId="24" xfId="60" applyNumberFormat="1" applyFont="1" applyBorder="1" applyAlignment="1">
      <alignment horizontal="center" vertical="center" shrinkToFit="1"/>
      <protection/>
    </xf>
    <xf numFmtId="49" fontId="10" fillId="0" borderId="25" xfId="60" applyNumberFormat="1" applyFont="1" applyBorder="1" applyAlignment="1">
      <alignment horizontal="center" vertical="center" shrinkToFit="1"/>
      <protection/>
    </xf>
    <xf numFmtId="49" fontId="10" fillId="0" borderId="86" xfId="60" applyNumberFormat="1" applyFont="1" applyBorder="1" applyAlignment="1">
      <alignment horizontal="center" vertical="center" shrinkToFit="1"/>
      <protection/>
    </xf>
    <xf numFmtId="49" fontId="10" fillId="0" borderId="67" xfId="60" applyNumberFormat="1" applyFont="1" applyBorder="1" applyAlignment="1">
      <alignment horizontal="center" vertical="center" shrinkToFit="1"/>
      <protection/>
    </xf>
    <xf numFmtId="177" fontId="0" fillId="0" borderId="87" xfId="60" applyNumberFormat="1" applyBorder="1" applyAlignment="1">
      <alignment horizontal="center" vertical="center" shrinkToFit="1"/>
      <protection/>
    </xf>
    <xf numFmtId="177" fontId="0" fillId="0" borderId="41" xfId="60" applyNumberFormat="1" applyBorder="1" applyAlignment="1">
      <alignment horizontal="center" vertical="center" shrinkToFit="1"/>
      <protection/>
    </xf>
    <xf numFmtId="178" fontId="0" fillId="0" borderId="61" xfId="60" applyNumberFormat="1" applyBorder="1" applyAlignment="1">
      <alignment horizontal="center" vertical="center" shrinkToFit="1"/>
      <protection/>
    </xf>
    <xf numFmtId="178" fontId="0" fillId="0" borderId="42" xfId="60" applyNumberFormat="1" applyBorder="1" applyAlignment="1">
      <alignment horizontal="center" vertical="center" shrinkToFit="1"/>
      <protection/>
    </xf>
    <xf numFmtId="49" fontId="8" fillId="0" borderId="0" xfId="60" applyNumberFormat="1" applyFont="1" applyBorder="1" applyAlignment="1">
      <alignment horizontal="center" vertical="center" shrinkToFit="1"/>
      <protection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0" fillId="0" borderId="8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A28">
      <selection activeCell="G45" sqref="G45"/>
    </sheetView>
  </sheetViews>
  <sheetFormatPr defaultColWidth="9.00390625" defaultRowHeight="19.5" customHeight="1"/>
  <cols>
    <col min="1" max="1" width="3.875" style="0" customWidth="1"/>
    <col min="2" max="2" width="8.00390625" style="8" customWidth="1"/>
    <col min="3" max="3" width="6.125" style="0" customWidth="1"/>
    <col min="4" max="4" width="8.875" style="1" customWidth="1"/>
    <col min="5" max="5" width="4.50390625" style="0" customWidth="1"/>
    <col min="6" max="6" width="8.875" style="1" customWidth="1"/>
    <col min="7" max="7" width="5.375" style="17" customWidth="1"/>
    <col min="8" max="8" width="8.00390625" style="8" customWidth="1"/>
    <col min="9" max="9" width="6.25390625" style="1" customWidth="1"/>
    <col min="10" max="10" width="8.875" style="1" customWidth="1"/>
    <col min="11" max="11" width="4.50390625" style="0" customWidth="1"/>
    <col min="12" max="12" width="8.875" style="1" customWidth="1"/>
    <col min="13" max="13" width="5.375" style="8" customWidth="1"/>
    <col min="14" max="15" width="4.25390625" style="0" customWidth="1"/>
    <col min="16" max="16" width="6.875" style="0" customWidth="1"/>
    <col min="17" max="17" width="5.75390625" style="0" customWidth="1"/>
    <col min="18" max="18" width="6.00390625" style="0" customWidth="1"/>
    <col min="19" max="19" width="4.125" style="0" customWidth="1"/>
    <col min="20" max="21" width="4.25390625" style="0" customWidth="1"/>
    <col min="22" max="22" width="2.875" style="0" customWidth="1"/>
    <col min="23" max="23" width="3.625" style="0" customWidth="1"/>
  </cols>
  <sheetData>
    <row r="1" spans="1:16" ht="46.5" customHeight="1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24"/>
      <c r="P1" s="24"/>
    </row>
    <row r="2" ht="17.25" customHeight="1" thickBot="1">
      <c r="L2" s="57" t="s">
        <v>4</v>
      </c>
    </row>
    <row r="3" spans="1:15" ht="17.25" customHeight="1" thickBot="1">
      <c r="A3" s="60" t="s">
        <v>0</v>
      </c>
      <c r="B3" s="9" t="s">
        <v>1</v>
      </c>
      <c r="C3" s="61" t="s">
        <v>2</v>
      </c>
      <c r="D3" s="117" t="s">
        <v>3</v>
      </c>
      <c r="E3" s="118"/>
      <c r="F3" s="119"/>
      <c r="G3" s="18" t="s">
        <v>8</v>
      </c>
      <c r="H3" s="9" t="s">
        <v>1</v>
      </c>
      <c r="I3" s="61"/>
      <c r="J3" s="118" t="s">
        <v>3</v>
      </c>
      <c r="K3" s="118"/>
      <c r="L3" s="119"/>
      <c r="M3" s="18" t="s">
        <v>8</v>
      </c>
      <c r="N3" s="3"/>
      <c r="O3" s="3"/>
    </row>
    <row r="4" spans="1:15" ht="17.25" customHeight="1">
      <c r="A4" s="99">
        <v>1</v>
      </c>
      <c r="B4" s="10">
        <v>40643</v>
      </c>
      <c r="C4" s="62"/>
      <c r="D4" s="125" t="s">
        <v>14</v>
      </c>
      <c r="E4" s="103"/>
      <c r="F4" s="104"/>
      <c r="G4" s="19"/>
      <c r="H4" s="10">
        <v>40643</v>
      </c>
      <c r="I4" s="63"/>
      <c r="J4" s="102" t="s">
        <v>15</v>
      </c>
      <c r="K4" s="103"/>
      <c r="L4" s="104"/>
      <c r="M4" s="19"/>
      <c r="N4" s="3"/>
      <c r="O4" s="3"/>
    </row>
    <row r="5" spans="1:18" ht="17.25" customHeight="1">
      <c r="A5" s="100"/>
      <c r="B5" s="11" t="s">
        <v>13</v>
      </c>
      <c r="C5" s="64">
        <v>0.4166666666666667</v>
      </c>
      <c r="D5" s="65" t="s">
        <v>16</v>
      </c>
      <c r="E5" s="66" t="s">
        <v>53</v>
      </c>
      <c r="F5" s="67" t="s">
        <v>18</v>
      </c>
      <c r="G5" s="20" t="s">
        <v>11</v>
      </c>
      <c r="H5" s="11" t="s">
        <v>13</v>
      </c>
      <c r="I5" s="6">
        <v>0.4166666666666667</v>
      </c>
      <c r="J5" s="66" t="s">
        <v>6</v>
      </c>
      <c r="K5" s="66" t="s">
        <v>53</v>
      </c>
      <c r="L5" s="68" t="s">
        <v>7</v>
      </c>
      <c r="M5" s="20" t="s">
        <v>24</v>
      </c>
      <c r="N5" s="3"/>
      <c r="O5" s="3"/>
      <c r="Q5" s="25" t="s">
        <v>8</v>
      </c>
      <c r="R5" s="25"/>
    </row>
    <row r="6" spans="1:21" ht="17.25" customHeight="1" thickBot="1">
      <c r="A6" s="101"/>
      <c r="B6" s="12"/>
      <c r="C6" s="69">
        <v>0.5</v>
      </c>
      <c r="D6" s="70" t="s">
        <v>20</v>
      </c>
      <c r="E6" s="71" t="s">
        <v>53</v>
      </c>
      <c r="F6" s="59" t="s">
        <v>9</v>
      </c>
      <c r="G6" s="21" t="s">
        <v>29</v>
      </c>
      <c r="H6" s="12"/>
      <c r="I6" s="56">
        <v>0.5</v>
      </c>
      <c r="J6" s="72" t="s">
        <v>22</v>
      </c>
      <c r="K6" s="73" t="s">
        <v>53</v>
      </c>
      <c r="L6" s="188" t="s">
        <v>55</v>
      </c>
      <c r="M6" s="23" t="s">
        <v>33</v>
      </c>
      <c r="N6" s="3"/>
      <c r="O6" s="3">
        <v>1</v>
      </c>
      <c r="P6" s="33" t="s">
        <v>16</v>
      </c>
      <c r="Q6">
        <v>7</v>
      </c>
      <c r="U6" s="3"/>
    </row>
    <row r="7" spans="1:17" ht="17.25" customHeight="1">
      <c r="A7" s="108">
        <v>2</v>
      </c>
      <c r="B7" s="10">
        <v>40677</v>
      </c>
      <c r="C7" s="62"/>
      <c r="D7" s="125" t="s">
        <v>14</v>
      </c>
      <c r="E7" s="103"/>
      <c r="F7" s="104"/>
      <c r="G7" s="19"/>
      <c r="H7" s="10">
        <v>40313</v>
      </c>
      <c r="I7" s="63"/>
      <c r="J7" s="102" t="s">
        <v>37</v>
      </c>
      <c r="K7" s="103"/>
      <c r="L7" s="104"/>
      <c r="M7" s="19"/>
      <c r="N7" s="3"/>
      <c r="O7" s="3">
        <v>2</v>
      </c>
      <c r="P7" s="50" t="s">
        <v>21</v>
      </c>
      <c r="Q7">
        <v>7</v>
      </c>
    </row>
    <row r="8" spans="1:17" ht="17.25" customHeight="1">
      <c r="A8" s="109"/>
      <c r="B8" s="11" t="s">
        <v>27</v>
      </c>
      <c r="C8" s="64">
        <v>0.4166666666666667</v>
      </c>
      <c r="D8" s="74" t="s">
        <v>5</v>
      </c>
      <c r="E8" s="66" t="s">
        <v>53</v>
      </c>
      <c r="F8" s="189" t="s">
        <v>55</v>
      </c>
      <c r="G8" s="20" t="s">
        <v>16</v>
      </c>
      <c r="H8" s="11" t="s">
        <v>13</v>
      </c>
      <c r="I8" s="6">
        <v>0.4166666666666667</v>
      </c>
      <c r="J8" s="75" t="s">
        <v>22</v>
      </c>
      <c r="K8" s="66" t="s">
        <v>53</v>
      </c>
      <c r="L8" s="76" t="s">
        <v>20</v>
      </c>
      <c r="M8" s="20" t="s">
        <v>32</v>
      </c>
      <c r="N8" s="3"/>
      <c r="O8" s="3">
        <v>3</v>
      </c>
      <c r="P8" s="50" t="s">
        <v>19</v>
      </c>
      <c r="Q8">
        <v>7</v>
      </c>
    </row>
    <row r="9" spans="1:17" ht="17.25" customHeight="1" thickBot="1">
      <c r="A9" s="110"/>
      <c r="B9" s="12"/>
      <c r="C9" s="69">
        <v>0.5</v>
      </c>
      <c r="D9" s="77" t="s">
        <v>16</v>
      </c>
      <c r="E9" s="71" t="s">
        <v>53</v>
      </c>
      <c r="F9" s="59" t="s">
        <v>6</v>
      </c>
      <c r="G9" s="21" t="s">
        <v>30</v>
      </c>
      <c r="H9" s="12"/>
      <c r="I9" s="78">
        <v>0.5</v>
      </c>
      <c r="J9" s="79" t="s">
        <v>7</v>
      </c>
      <c r="K9" s="71" t="s">
        <v>53</v>
      </c>
      <c r="L9" s="59" t="s">
        <v>18</v>
      </c>
      <c r="M9" s="21" t="s">
        <v>11</v>
      </c>
      <c r="N9" s="3"/>
      <c r="O9" s="3">
        <v>4</v>
      </c>
      <c r="P9" s="50" t="s">
        <v>25</v>
      </c>
      <c r="Q9">
        <v>7</v>
      </c>
    </row>
    <row r="10" spans="1:17" ht="17.25" customHeight="1">
      <c r="A10" s="108">
        <v>3</v>
      </c>
      <c r="B10" s="10">
        <v>40713</v>
      </c>
      <c r="C10" s="54"/>
      <c r="D10" s="111" t="s">
        <v>14</v>
      </c>
      <c r="E10" s="112"/>
      <c r="F10" s="113"/>
      <c r="G10" s="22"/>
      <c r="H10" s="10">
        <v>40713</v>
      </c>
      <c r="I10" s="80"/>
      <c r="J10" s="111" t="s">
        <v>34</v>
      </c>
      <c r="K10" s="112"/>
      <c r="L10" s="113"/>
      <c r="M10" s="22"/>
      <c r="N10" s="3"/>
      <c r="O10" s="3">
        <v>5</v>
      </c>
      <c r="P10" s="50" t="s">
        <v>26</v>
      </c>
      <c r="Q10">
        <v>7</v>
      </c>
    </row>
    <row r="11" spans="1:19" ht="17.25" customHeight="1">
      <c r="A11" s="109"/>
      <c r="B11" s="11" t="s">
        <v>13</v>
      </c>
      <c r="C11" s="6">
        <v>0.4166666666666667</v>
      </c>
      <c r="D11" s="190" t="s">
        <v>55</v>
      </c>
      <c r="E11" s="66" t="s">
        <v>53</v>
      </c>
      <c r="F11" s="67" t="s">
        <v>18</v>
      </c>
      <c r="G11" s="20" t="s">
        <v>31</v>
      </c>
      <c r="H11" s="11" t="s">
        <v>13</v>
      </c>
      <c r="I11" s="6">
        <v>0.4166666666666667</v>
      </c>
      <c r="J11" s="75" t="s">
        <v>20</v>
      </c>
      <c r="K11" s="66" t="s">
        <v>53</v>
      </c>
      <c r="L11" s="67" t="s">
        <v>6</v>
      </c>
      <c r="M11" s="20" t="s">
        <v>32</v>
      </c>
      <c r="N11" s="3"/>
      <c r="O11" s="3">
        <v>6</v>
      </c>
      <c r="P11" s="50" t="s">
        <v>28</v>
      </c>
      <c r="Q11" s="2">
        <v>7</v>
      </c>
      <c r="R11" s="2"/>
      <c r="S11" s="2"/>
    </row>
    <row r="12" spans="1:19" ht="17.25" customHeight="1" thickBot="1">
      <c r="A12" s="110"/>
      <c r="B12" s="12"/>
      <c r="C12" s="56">
        <v>0.5</v>
      </c>
      <c r="D12" s="82" t="s">
        <v>16</v>
      </c>
      <c r="E12" s="73" t="s">
        <v>53</v>
      </c>
      <c r="F12" s="83" t="s">
        <v>22</v>
      </c>
      <c r="G12" s="23" t="s">
        <v>29</v>
      </c>
      <c r="H12" s="12"/>
      <c r="I12" s="56">
        <v>0.5</v>
      </c>
      <c r="J12" s="72" t="s">
        <v>7</v>
      </c>
      <c r="K12" s="73" t="s">
        <v>53</v>
      </c>
      <c r="L12" s="83" t="s">
        <v>5</v>
      </c>
      <c r="M12" s="23" t="s">
        <v>33</v>
      </c>
      <c r="N12" s="3"/>
      <c r="O12" s="3">
        <v>7</v>
      </c>
      <c r="P12" s="50" t="s">
        <v>23</v>
      </c>
      <c r="Q12" s="2">
        <v>7</v>
      </c>
      <c r="R12" s="2"/>
      <c r="S12" s="2"/>
    </row>
    <row r="13" spans="1:24" ht="17.25" customHeight="1">
      <c r="A13" s="99">
        <v>4</v>
      </c>
      <c r="B13" s="13">
        <v>40726</v>
      </c>
      <c r="C13" s="54"/>
      <c r="D13" s="102" t="s">
        <v>40</v>
      </c>
      <c r="E13" s="103"/>
      <c r="F13" s="104"/>
      <c r="G13" s="19"/>
      <c r="H13" s="13">
        <v>40726</v>
      </c>
      <c r="I13" s="54"/>
      <c r="J13" s="102" t="s">
        <v>38</v>
      </c>
      <c r="K13" s="103"/>
      <c r="L13" s="104"/>
      <c r="M13" s="19"/>
      <c r="N13" s="3"/>
      <c r="O13" s="3">
        <v>8</v>
      </c>
      <c r="P13" s="50" t="s">
        <v>17</v>
      </c>
      <c r="Q13" s="2">
        <v>7</v>
      </c>
      <c r="R13" s="2"/>
      <c r="S13" s="2"/>
      <c r="T13" s="2"/>
      <c r="U13" s="2"/>
      <c r="V13" s="2"/>
      <c r="W13" s="2"/>
      <c r="X13" s="2"/>
    </row>
    <row r="14" spans="1:24" ht="17.25" customHeight="1" thickBot="1">
      <c r="A14" s="100"/>
      <c r="B14" s="11" t="s">
        <v>27</v>
      </c>
      <c r="C14" s="6">
        <v>0.4166666666666667</v>
      </c>
      <c r="D14" s="81" t="s">
        <v>6</v>
      </c>
      <c r="E14" s="66" t="s">
        <v>53</v>
      </c>
      <c r="F14" s="84" t="s">
        <v>7</v>
      </c>
      <c r="G14" s="20" t="s">
        <v>16</v>
      </c>
      <c r="H14" s="11" t="s">
        <v>27</v>
      </c>
      <c r="I14" s="6">
        <v>0.4166666666666667</v>
      </c>
      <c r="J14" s="75" t="s">
        <v>22</v>
      </c>
      <c r="K14" s="66" t="s">
        <v>53</v>
      </c>
      <c r="L14" s="189" t="s">
        <v>55</v>
      </c>
      <c r="M14" s="21" t="s">
        <v>30</v>
      </c>
      <c r="N14" s="3"/>
      <c r="O14" s="3"/>
      <c r="P14" s="51"/>
      <c r="Q14" s="52"/>
      <c r="R14" s="52"/>
      <c r="S14" s="52"/>
      <c r="T14" s="2"/>
      <c r="U14" s="2"/>
      <c r="V14" s="2"/>
      <c r="W14" s="2"/>
      <c r="X14" s="2"/>
    </row>
    <row r="15" spans="1:24" ht="17.25" customHeight="1" thickBot="1">
      <c r="A15" s="101"/>
      <c r="B15" s="14"/>
      <c r="C15" s="78">
        <v>0.5</v>
      </c>
      <c r="D15" s="79" t="s">
        <v>18</v>
      </c>
      <c r="E15" s="71" t="s">
        <v>53</v>
      </c>
      <c r="F15" s="59" t="s">
        <v>16</v>
      </c>
      <c r="G15" s="21" t="s">
        <v>32</v>
      </c>
      <c r="H15" s="14"/>
      <c r="I15" s="78">
        <v>0.5</v>
      </c>
      <c r="J15" s="71" t="s">
        <v>20</v>
      </c>
      <c r="K15" s="71" t="s">
        <v>53</v>
      </c>
      <c r="L15" s="59" t="s">
        <v>5</v>
      </c>
      <c r="M15" s="21" t="s">
        <v>31</v>
      </c>
      <c r="N15" s="3"/>
      <c r="O15" s="3"/>
      <c r="P15" s="51"/>
      <c r="Q15" s="52"/>
      <c r="R15" s="52"/>
      <c r="S15" s="52"/>
      <c r="T15" s="2"/>
      <c r="U15" s="2"/>
      <c r="V15" s="2"/>
      <c r="W15" s="2"/>
      <c r="X15" s="2"/>
    </row>
    <row r="16" spans="1:24" ht="17.25" customHeight="1">
      <c r="A16" s="126">
        <v>5</v>
      </c>
      <c r="B16" s="10">
        <v>40733</v>
      </c>
      <c r="C16" s="85"/>
      <c r="D16" s="102" t="s">
        <v>14</v>
      </c>
      <c r="E16" s="103"/>
      <c r="F16" s="104"/>
      <c r="G16" s="19"/>
      <c r="H16" s="10">
        <v>40733</v>
      </c>
      <c r="I16" s="55"/>
      <c r="J16" s="111" t="s">
        <v>34</v>
      </c>
      <c r="K16" s="112"/>
      <c r="L16" s="113"/>
      <c r="M16" s="22"/>
      <c r="N16" s="3"/>
      <c r="O16" s="3"/>
      <c r="P16" s="50"/>
      <c r="Q16" s="52"/>
      <c r="R16" s="52"/>
      <c r="S16" s="52"/>
      <c r="T16" s="2"/>
      <c r="U16" s="2"/>
      <c r="V16" s="2"/>
      <c r="W16" s="2"/>
      <c r="X16" s="2"/>
    </row>
    <row r="17" spans="1:24" ht="17.25" customHeight="1">
      <c r="A17" s="109"/>
      <c r="B17" s="13" t="s">
        <v>27</v>
      </c>
      <c r="C17" s="6">
        <v>0.4166666666666667</v>
      </c>
      <c r="D17" s="86" t="s">
        <v>16</v>
      </c>
      <c r="E17" s="66" t="s">
        <v>53</v>
      </c>
      <c r="F17" s="189" t="s">
        <v>55</v>
      </c>
      <c r="G17" s="20" t="s">
        <v>33</v>
      </c>
      <c r="H17" s="13" t="s">
        <v>27</v>
      </c>
      <c r="I17" s="6">
        <v>0.4166666666666667</v>
      </c>
      <c r="J17" s="75" t="s">
        <v>20</v>
      </c>
      <c r="K17" s="66" t="s">
        <v>53</v>
      </c>
      <c r="L17" s="67" t="s">
        <v>7</v>
      </c>
      <c r="M17" s="20" t="s">
        <v>29</v>
      </c>
      <c r="N17" s="3"/>
      <c r="O17" s="3"/>
      <c r="P17" s="50"/>
      <c r="Q17" s="52"/>
      <c r="R17" s="52"/>
      <c r="S17" s="52"/>
      <c r="T17" s="2"/>
      <c r="U17" s="2"/>
      <c r="V17" s="2"/>
      <c r="W17" s="2"/>
      <c r="X17" s="2"/>
    </row>
    <row r="18" spans="1:24" ht="17.25" customHeight="1" thickBot="1">
      <c r="A18" s="121"/>
      <c r="B18" s="14"/>
      <c r="C18" s="78">
        <v>0.5</v>
      </c>
      <c r="D18" s="79" t="s">
        <v>6</v>
      </c>
      <c r="E18" s="71" t="s">
        <v>53</v>
      </c>
      <c r="F18" s="59" t="s">
        <v>5</v>
      </c>
      <c r="G18" s="21" t="s">
        <v>16</v>
      </c>
      <c r="H18" s="12"/>
      <c r="I18" s="56">
        <v>0.5</v>
      </c>
      <c r="J18" s="73" t="s">
        <v>22</v>
      </c>
      <c r="K18" s="73" t="s">
        <v>53</v>
      </c>
      <c r="L18" s="83" t="s">
        <v>18</v>
      </c>
      <c r="M18" s="23" t="s">
        <v>11</v>
      </c>
      <c r="N18" s="3"/>
      <c r="O18" s="3"/>
      <c r="P18" s="50"/>
      <c r="Q18" s="52"/>
      <c r="R18" s="52"/>
      <c r="S18" s="52"/>
      <c r="T18" s="2"/>
      <c r="U18" s="2"/>
      <c r="V18" s="2"/>
      <c r="W18" s="2"/>
      <c r="X18" s="2"/>
    </row>
    <row r="19" spans="1:24" ht="17.25" customHeight="1">
      <c r="A19" s="108">
        <v>6</v>
      </c>
      <c r="B19" s="10">
        <v>40740</v>
      </c>
      <c r="C19" s="63"/>
      <c r="D19" s="105" t="s">
        <v>40</v>
      </c>
      <c r="E19" s="106"/>
      <c r="F19" s="107"/>
      <c r="G19" s="19"/>
      <c r="H19" s="10">
        <v>40740</v>
      </c>
      <c r="I19" s="63"/>
      <c r="J19" s="105" t="s">
        <v>52</v>
      </c>
      <c r="K19" s="106"/>
      <c r="L19" s="107"/>
      <c r="M19" s="19"/>
      <c r="N19" s="5"/>
      <c r="O19" s="5"/>
      <c r="P19" s="50"/>
      <c r="Q19" s="52"/>
      <c r="R19" s="52"/>
      <c r="S19" s="52"/>
      <c r="T19" s="2"/>
      <c r="U19" s="2"/>
      <c r="V19" s="2"/>
      <c r="W19" s="2"/>
      <c r="X19" s="2"/>
    </row>
    <row r="20" spans="1:24" ht="17.25" customHeight="1">
      <c r="A20" s="109"/>
      <c r="B20" s="11" t="s">
        <v>27</v>
      </c>
      <c r="C20" s="6">
        <v>0.4166666666666667</v>
      </c>
      <c r="D20" s="81" t="s">
        <v>22</v>
      </c>
      <c r="E20" s="66" t="s">
        <v>53</v>
      </c>
      <c r="F20" s="84" t="s">
        <v>7</v>
      </c>
      <c r="G20" s="20" t="s">
        <v>29</v>
      </c>
      <c r="H20" s="11" t="s">
        <v>27</v>
      </c>
      <c r="I20" s="6">
        <v>0.4166666666666667</v>
      </c>
      <c r="J20" s="66" t="s">
        <v>16</v>
      </c>
      <c r="K20" s="66" t="s">
        <v>53</v>
      </c>
      <c r="L20" s="67" t="s">
        <v>5</v>
      </c>
      <c r="M20" s="20" t="s">
        <v>24</v>
      </c>
      <c r="N20" s="3"/>
      <c r="O20" s="3"/>
      <c r="P20" s="50"/>
      <c r="Q20" s="52"/>
      <c r="R20" s="52"/>
      <c r="S20" s="52"/>
      <c r="T20" s="2"/>
      <c r="U20" s="2"/>
      <c r="V20" s="2"/>
      <c r="W20" s="2"/>
      <c r="X20" s="2"/>
    </row>
    <row r="21" spans="1:23" ht="17.25" customHeight="1" thickBot="1">
      <c r="A21" s="121"/>
      <c r="B21" s="12"/>
      <c r="C21" s="78">
        <v>0.5</v>
      </c>
      <c r="D21" s="71" t="s">
        <v>20</v>
      </c>
      <c r="E21" s="71" t="s">
        <v>53</v>
      </c>
      <c r="F21" s="59" t="s">
        <v>18</v>
      </c>
      <c r="G21" s="21" t="s">
        <v>31</v>
      </c>
      <c r="H21" s="14"/>
      <c r="I21" s="78">
        <v>0.5</v>
      </c>
      <c r="J21" s="97" t="s">
        <v>6</v>
      </c>
      <c r="K21" s="71" t="s">
        <v>53</v>
      </c>
      <c r="L21" s="59" t="s">
        <v>24</v>
      </c>
      <c r="M21" s="21" t="s">
        <v>30</v>
      </c>
      <c r="N21" s="3"/>
      <c r="O21" s="3"/>
      <c r="P21" s="50"/>
      <c r="Q21" s="53"/>
      <c r="R21" s="53"/>
      <c r="S21" s="53"/>
      <c r="T21" s="7"/>
      <c r="U21" s="7"/>
      <c r="V21" s="7"/>
      <c r="W21" s="7"/>
    </row>
    <row r="22" spans="1:23" ht="17.25" customHeight="1">
      <c r="A22" s="99">
        <v>7</v>
      </c>
      <c r="B22" s="13">
        <v>40742</v>
      </c>
      <c r="C22" s="88"/>
      <c r="D22" s="111" t="s">
        <v>15</v>
      </c>
      <c r="E22" s="112"/>
      <c r="F22" s="113"/>
      <c r="G22" s="22"/>
      <c r="H22" s="10">
        <v>40742</v>
      </c>
      <c r="I22" s="89"/>
      <c r="J22" s="111" t="s">
        <v>34</v>
      </c>
      <c r="K22" s="112"/>
      <c r="L22" s="113"/>
      <c r="M22" s="22"/>
      <c r="N22" s="3"/>
      <c r="O22" s="3"/>
      <c r="P22" s="50"/>
      <c r="Q22" s="53"/>
      <c r="R22" s="53"/>
      <c r="S22" s="53"/>
      <c r="T22" s="7"/>
      <c r="U22" s="7"/>
      <c r="V22" s="7"/>
      <c r="W22" s="7"/>
    </row>
    <row r="23" spans="1:23" ht="17.25" customHeight="1">
      <c r="A23" s="100"/>
      <c r="B23" s="11" t="s">
        <v>35</v>
      </c>
      <c r="C23" s="6">
        <v>0.4166666666666667</v>
      </c>
      <c r="D23" s="81" t="s">
        <v>16</v>
      </c>
      <c r="E23" s="66" t="s">
        <v>53</v>
      </c>
      <c r="F23" s="84" t="s">
        <v>7</v>
      </c>
      <c r="G23" s="20" t="s">
        <v>31</v>
      </c>
      <c r="H23" s="11" t="s">
        <v>35</v>
      </c>
      <c r="I23" s="6">
        <v>0.4166666666666667</v>
      </c>
      <c r="J23" s="75" t="s">
        <v>20</v>
      </c>
      <c r="K23" s="66" t="s">
        <v>53</v>
      </c>
      <c r="L23" s="189" t="s">
        <v>55</v>
      </c>
      <c r="M23" s="20" t="s">
        <v>33</v>
      </c>
      <c r="N23" s="3"/>
      <c r="O23" s="3"/>
      <c r="Q23" s="7"/>
      <c r="R23" s="7"/>
      <c r="S23" s="7"/>
      <c r="T23" s="7"/>
      <c r="U23" s="7"/>
      <c r="V23" s="7"/>
      <c r="W23" s="7"/>
    </row>
    <row r="24" spans="1:23" ht="17.25" customHeight="1" thickBot="1">
      <c r="A24" s="120"/>
      <c r="B24" s="15" t="s">
        <v>36</v>
      </c>
      <c r="C24" s="90">
        <v>0.5</v>
      </c>
      <c r="D24" s="91" t="s">
        <v>22</v>
      </c>
      <c r="E24" s="92" t="s">
        <v>53</v>
      </c>
      <c r="F24" s="93" t="s">
        <v>5</v>
      </c>
      <c r="G24" s="20" t="s">
        <v>16</v>
      </c>
      <c r="H24" s="15" t="s">
        <v>36</v>
      </c>
      <c r="I24" s="90">
        <v>0.5</v>
      </c>
      <c r="J24" s="92" t="s">
        <v>6</v>
      </c>
      <c r="K24" s="92" t="s">
        <v>53</v>
      </c>
      <c r="L24" s="93" t="s">
        <v>18</v>
      </c>
      <c r="M24" s="20" t="s">
        <v>24</v>
      </c>
      <c r="N24" s="3"/>
      <c r="O24" s="3"/>
      <c r="Q24" s="7"/>
      <c r="R24" s="7"/>
      <c r="S24" s="7"/>
      <c r="T24" s="7"/>
      <c r="U24" s="7"/>
      <c r="V24" s="7"/>
      <c r="W24" s="7"/>
    </row>
    <row r="25" spans="1:15" ht="17.25" customHeight="1" thickTop="1">
      <c r="A25" s="100">
        <v>8</v>
      </c>
      <c r="B25" s="13">
        <v>40754</v>
      </c>
      <c r="C25" s="55"/>
      <c r="D25" s="102" t="s">
        <v>14</v>
      </c>
      <c r="E25" s="103"/>
      <c r="F25" s="104"/>
      <c r="G25" s="20"/>
      <c r="H25" s="13">
        <v>40754</v>
      </c>
      <c r="I25" s="55"/>
      <c r="J25" s="102" t="s">
        <v>15</v>
      </c>
      <c r="K25" s="103"/>
      <c r="L25" s="104"/>
      <c r="M25" s="22"/>
      <c r="N25" s="5"/>
      <c r="O25" s="5"/>
    </row>
    <row r="26" spans="1:15" ht="17.25" customHeight="1">
      <c r="A26" s="100"/>
      <c r="B26" s="11" t="s">
        <v>27</v>
      </c>
      <c r="C26" s="6">
        <v>0.4583333333333333</v>
      </c>
      <c r="D26" s="81" t="s">
        <v>5</v>
      </c>
      <c r="E26" s="66" t="s">
        <v>53</v>
      </c>
      <c r="F26" s="189" t="s">
        <v>55</v>
      </c>
      <c r="G26" s="20" t="s">
        <v>33</v>
      </c>
      <c r="H26" s="11" t="s">
        <v>27</v>
      </c>
      <c r="I26" s="6">
        <v>0.4166666666666667</v>
      </c>
      <c r="J26" s="81" t="s">
        <v>22</v>
      </c>
      <c r="K26" s="66" t="s">
        <v>53</v>
      </c>
      <c r="L26" s="67" t="s">
        <v>20</v>
      </c>
      <c r="M26" s="20" t="s">
        <v>29</v>
      </c>
      <c r="N26" s="3"/>
      <c r="O26" s="3"/>
    </row>
    <row r="27" spans="1:15" ht="17.25" customHeight="1" thickBot="1">
      <c r="A27" s="101"/>
      <c r="B27" s="12"/>
      <c r="C27" s="56">
        <v>0.5416666666666666</v>
      </c>
      <c r="D27" s="82" t="s">
        <v>16</v>
      </c>
      <c r="E27" s="73" t="s">
        <v>53</v>
      </c>
      <c r="F27" s="83" t="s">
        <v>6</v>
      </c>
      <c r="G27" s="21" t="s">
        <v>30</v>
      </c>
      <c r="H27" s="14"/>
      <c r="I27" s="56">
        <v>0.5</v>
      </c>
      <c r="J27" s="82" t="s">
        <v>7</v>
      </c>
      <c r="K27" s="73" t="s">
        <v>53</v>
      </c>
      <c r="L27" s="83" t="s">
        <v>18</v>
      </c>
      <c r="M27" s="23" t="s">
        <v>11</v>
      </c>
      <c r="N27" s="3"/>
      <c r="O27" s="3"/>
    </row>
    <row r="28" spans="1:15" ht="17.25" customHeight="1">
      <c r="A28" s="108">
        <v>9</v>
      </c>
      <c r="B28" s="10">
        <v>40755</v>
      </c>
      <c r="C28" s="85"/>
      <c r="D28" s="102" t="s">
        <v>14</v>
      </c>
      <c r="E28" s="103"/>
      <c r="F28" s="104"/>
      <c r="G28" s="19"/>
      <c r="H28" s="10">
        <v>40755</v>
      </c>
      <c r="I28" s="85"/>
      <c r="J28" s="102" t="s">
        <v>37</v>
      </c>
      <c r="K28" s="103"/>
      <c r="L28" s="104"/>
      <c r="M28" s="19"/>
      <c r="N28" s="3"/>
      <c r="O28" s="3"/>
    </row>
    <row r="29" spans="1:15" ht="17.25" customHeight="1" thickBot="1">
      <c r="A29" s="109"/>
      <c r="B29" s="11" t="s">
        <v>13</v>
      </c>
      <c r="C29" s="6">
        <v>0.4166666666666667</v>
      </c>
      <c r="D29" s="86" t="s">
        <v>16</v>
      </c>
      <c r="E29" s="66" t="s">
        <v>53</v>
      </c>
      <c r="F29" s="67" t="s">
        <v>20</v>
      </c>
      <c r="G29" s="21" t="s">
        <v>30</v>
      </c>
      <c r="H29" s="11" t="s">
        <v>13</v>
      </c>
      <c r="I29" s="6">
        <v>0.4166666666666667</v>
      </c>
      <c r="J29" s="75" t="s">
        <v>22</v>
      </c>
      <c r="K29" s="66" t="s">
        <v>53</v>
      </c>
      <c r="L29" s="76" t="s">
        <v>6</v>
      </c>
      <c r="M29" s="20" t="s">
        <v>32</v>
      </c>
      <c r="N29" s="3"/>
      <c r="O29" s="3"/>
    </row>
    <row r="30" spans="1:15" ht="17.25" customHeight="1" thickBot="1">
      <c r="A30" s="110"/>
      <c r="B30" s="12"/>
      <c r="C30" s="78">
        <v>0.5</v>
      </c>
      <c r="D30" s="79" t="s">
        <v>5</v>
      </c>
      <c r="E30" s="71" t="s">
        <v>53</v>
      </c>
      <c r="F30" s="59" t="s">
        <v>18</v>
      </c>
      <c r="G30" s="21" t="s">
        <v>16</v>
      </c>
      <c r="H30" s="12"/>
      <c r="I30" s="78">
        <v>0.5</v>
      </c>
      <c r="J30" s="79" t="s">
        <v>7</v>
      </c>
      <c r="K30" s="71" t="s">
        <v>53</v>
      </c>
      <c r="L30" s="191" t="s">
        <v>55</v>
      </c>
      <c r="M30" s="21" t="s">
        <v>33</v>
      </c>
      <c r="N30" s="3"/>
      <c r="O30" s="3"/>
    </row>
    <row r="31" spans="1:15" ht="17.25" customHeight="1">
      <c r="A31" s="108">
        <v>10</v>
      </c>
      <c r="B31" s="10">
        <v>40761</v>
      </c>
      <c r="C31" s="80"/>
      <c r="D31" s="111" t="s">
        <v>14</v>
      </c>
      <c r="E31" s="112"/>
      <c r="F31" s="113"/>
      <c r="G31" s="22"/>
      <c r="H31" s="10">
        <v>40761</v>
      </c>
      <c r="I31" s="54"/>
      <c r="J31" s="102" t="s">
        <v>37</v>
      </c>
      <c r="K31" s="103"/>
      <c r="L31" s="104"/>
      <c r="M31" s="19"/>
      <c r="N31" s="3"/>
      <c r="O31" s="3"/>
    </row>
    <row r="32" spans="1:15" ht="17.25" customHeight="1" thickBot="1">
      <c r="A32" s="109"/>
      <c r="B32" s="11" t="s">
        <v>27</v>
      </c>
      <c r="C32" s="6">
        <v>0.4166666666666667</v>
      </c>
      <c r="D32" s="86" t="s">
        <v>16</v>
      </c>
      <c r="E32" s="66" t="s">
        <v>53</v>
      </c>
      <c r="F32" s="67" t="s">
        <v>7</v>
      </c>
      <c r="G32" s="20" t="s">
        <v>29</v>
      </c>
      <c r="H32" s="11" t="s">
        <v>27</v>
      </c>
      <c r="I32" s="6">
        <v>0.4166666666666667</v>
      </c>
      <c r="J32" s="66" t="s">
        <v>20</v>
      </c>
      <c r="K32" s="66" t="s">
        <v>53</v>
      </c>
      <c r="L32" s="189" t="s">
        <v>55</v>
      </c>
      <c r="M32" s="21" t="s">
        <v>30</v>
      </c>
      <c r="N32" s="3"/>
      <c r="O32" s="3"/>
    </row>
    <row r="33" spans="1:15" ht="17.25" customHeight="1" thickBot="1">
      <c r="A33" s="110"/>
      <c r="B33" s="12"/>
      <c r="C33" s="56">
        <v>0.5</v>
      </c>
      <c r="D33" s="72" t="s">
        <v>6</v>
      </c>
      <c r="E33" s="73" t="s">
        <v>53</v>
      </c>
      <c r="F33" s="83" t="s">
        <v>18</v>
      </c>
      <c r="G33" s="23" t="s">
        <v>32</v>
      </c>
      <c r="H33" s="12"/>
      <c r="I33" s="78">
        <v>0.5</v>
      </c>
      <c r="J33" s="94" t="s">
        <v>22</v>
      </c>
      <c r="K33" s="71" t="s">
        <v>53</v>
      </c>
      <c r="L33" s="59" t="s">
        <v>5</v>
      </c>
      <c r="M33" s="21" t="s">
        <v>24</v>
      </c>
      <c r="N33" s="3"/>
      <c r="O33" s="3"/>
    </row>
    <row r="34" spans="1:15" ht="17.25" customHeight="1">
      <c r="A34" s="108">
        <v>11</v>
      </c>
      <c r="B34" s="10">
        <v>40775</v>
      </c>
      <c r="C34" s="54"/>
      <c r="D34" s="105" t="s">
        <v>51</v>
      </c>
      <c r="E34" s="106"/>
      <c r="F34" s="107"/>
      <c r="G34" s="19"/>
      <c r="H34" s="10">
        <v>40775</v>
      </c>
      <c r="I34" s="54"/>
      <c r="J34" s="102" t="s">
        <v>34</v>
      </c>
      <c r="K34" s="103"/>
      <c r="L34" s="104"/>
      <c r="M34" s="19"/>
      <c r="N34" s="5"/>
      <c r="O34" s="5"/>
    </row>
    <row r="35" spans="1:15" ht="17.25" customHeight="1" thickBot="1">
      <c r="A35" s="109"/>
      <c r="B35" s="11" t="s">
        <v>27</v>
      </c>
      <c r="C35" s="6">
        <v>0.4166666666666667</v>
      </c>
      <c r="D35" s="81" t="s">
        <v>5</v>
      </c>
      <c r="E35" s="66" t="s">
        <v>53</v>
      </c>
      <c r="F35" s="67" t="s">
        <v>18</v>
      </c>
      <c r="G35" s="20" t="s">
        <v>31</v>
      </c>
      <c r="H35" s="11" t="s">
        <v>27</v>
      </c>
      <c r="I35" s="6">
        <v>0.4166666666666667</v>
      </c>
      <c r="J35" s="66" t="s">
        <v>7</v>
      </c>
      <c r="K35" s="66" t="s">
        <v>53</v>
      </c>
      <c r="L35" s="189" t="s">
        <v>55</v>
      </c>
      <c r="M35" s="21" t="s">
        <v>16</v>
      </c>
      <c r="N35" s="3"/>
      <c r="O35" s="3"/>
    </row>
    <row r="36" spans="1:15" ht="17.25" customHeight="1" thickBot="1">
      <c r="A36" s="110"/>
      <c r="B36" s="12"/>
      <c r="C36" s="78">
        <v>0.5</v>
      </c>
      <c r="D36" s="94" t="s">
        <v>22</v>
      </c>
      <c r="E36" s="71" t="s">
        <v>53</v>
      </c>
      <c r="F36" s="59" t="s">
        <v>6</v>
      </c>
      <c r="G36" s="21" t="s">
        <v>30</v>
      </c>
      <c r="H36" s="12"/>
      <c r="I36" s="78">
        <v>0.5</v>
      </c>
      <c r="J36" s="79" t="s">
        <v>16</v>
      </c>
      <c r="K36" s="71" t="s">
        <v>53</v>
      </c>
      <c r="L36" s="58" t="s">
        <v>20</v>
      </c>
      <c r="M36" s="21" t="s">
        <v>24</v>
      </c>
      <c r="N36" s="3"/>
      <c r="O36" s="3"/>
    </row>
    <row r="37" spans="1:15" ht="17.25" customHeight="1">
      <c r="A37" s="108">
        <v>12</v>
      </c>
      <c r="B37" s="13">
        <v>40789</v>
      </c>
      <c r="C37" s="55"/>
      <c r="D37" s="111" t="s">
        <v>40</v>
      </c>
      <c r="E37" s="112"/>
      <c r="F37" s="113"/>
      <c r="G37" s="22"/>
      <c r="H37" s="13">
        <v>40790</v>
      </c>
      <c r="I37" s="55"/>
      <c r="J37" s="114" t="s">
        <v>40</v>
      </c>
      <c r="K37" s="115"/>
      <c r="L37" s="116"/>
      <c r="M37" s="22"/>
      <c r="N37" s="5"/>
      <c r="O37" s="5"/>
    </row>
    <row r="38" spans="1:15" ht="17.25" customHeight="1">
      <c r="A38" s="109"/>
      <c r="B38" s="11" t="s">
        <v>27</v>
      </c>
      <c r="C38" s="6">
        <v>0.4166666666666667</v>
      </c>
      <c r="D38" s="81" t="s">
        <v>16</v>
      </c>
      <c r="E38" s="66" t="s">
        <v>53</v>
      </c>
      <c r="F38" s="189" t="s">
        <v>55</v>
      </c>
      <c r="G38" s="20" t="s">
        <v>11</v>
      </c>
      <c r="H38" s="11" t="s">
        <v>13</v>
      </c>
      <c r="I38" s="6">
        <v>0.4166666666666667</v>
      </c>
      <c r="J38" s="75" t="s">
        <v>22</v>
      </c>
      <c r="K38" s="66" t="s">
        <v>53</v>
      </c>
      <c r="L38" s="67" t="s">
        <v>18</v>
      </c>
      <c r="M38" s="20" t="s">
        <v>33</v>
      </c>
      <c r="N38" s="3"/>
      <c r="O38" s="3"/>
    </row>
    <row r="39" spans="1:15" ht="17.25" customHeight="1" thickBot="1">
      <c r="A39" s="110"/>
      <c r="B39" s="12"/>
      <c r="C39" s="78">
        <v>0.5</v>
      </c>
      <c r="D39" s="79" t="s">
        <v>20</v>
      </c>
      <c r="E39" s="71" t="s">
        <v>53</v>
      </c>
      <c r="F39" s="58" t="s">
        <v>7</v>
      </c>
      <c r="G39" s="21" t="s">
        <v>24</v>
      </c>
      <c r="H39" s="14"/>
      <c r="I39" s="56">
        <v>0.5</v>
      </c>
      <c r="J39" s="72" t="s">
        <v>6</v>
      </c>
      <c r="K39" s="73" t="s">
        <v>53</v>
      </c>
      <c r="L39" s="83" t="s">
        <v>5</v>
      </c>
      <c r="M39" s="23" t="s">
        <v>31</v>
      </c>
      <c r="N39" s="3"/>
      <c r="O39" s="3"/>
    </row>
    <row r="40" spans="1:15" ht="17.25" customHeight="1">
      <c r="A40" s="108">
        <v>13</v>
      </c>
      <c r="B40" s="10">
        <v>40804</v>
      </c>
      <c r="C40" s="63"/>
      <c r="D40" s="102" t="s">
        <v>34</v>
      </c>
      <c r="E40" s="103"/>
      <c r="F40" s="104"/>
      <c r="G40" s="19"/>
      <c r="H40" s="10">
        <v>40804</v>
      </c>
      <c r="I40" s="63"/>
      <c r="J40" s="102" t="s">
        <v>39</v>
      </c>
      <c r="K40" s="103"/>
      <c r="L40" s="104"/>
      <c r="M40" s="19"/>
      <c r="N40" s="3"/>
      <c r="O40" s="3"/>
    </row>
    <row r="41" spans="1:15" ht="17.25" customHeight="1">
      <c r="A41" s="109"/>
      <c r="B41" s="11" t="s">
        <v>13</v>
      </c>
      <c r="C41" s="6">
        <v>0.4166666666666667</v>
      </c>
      <c r="D41" s="81" t="s">
        <v>7</v>
      </c>
      <c r="E41" s="66" t="s">
        <v>53</v>
      </c>
      <c r="F41" s="67" t="s">
        <v>5</v>
      </c>
      <c r="G41" s="20" t="s">
        <v>11</v>
      </c>
      <c r="H41" s="11" t="s">
        <v>13</v>
      </c>
      <c r="I41" s="6">
        <v>0.4166666666666667</v>
      </c>
      <c r="J41" s="75" t="s">
        <v>16</v>
      </c>
      <c r="K41" s="66" t="s">
        <v>53</v>
      </c>
      <c r="L41" s="67" t="s">
        <v>22</v>
      </c>
      <c r="M41" s="20" t="s">
        <v>29</v>
      </c>
      <c r="N41" s="3"/>
      <c r="O41" s="3"/>
    </row>
    <row r="42" spans="1:15" ht="17.25" customHeight="1" thickBot="1">
      <c r="A42" s="110"/>
      <c r="B42" s="12"/>
      <c r="C42" s="78">
        <v>0.5</v>
      </c>
      <c r="D42" s="87" t="s">
        <v>20</v>
      </c>
      <c r="E42" s="71" t="s">
        <v>53</v>
      </c>
      <c r="F42" s="59" t="s">
        <v>6</v>
      </c>
      <c r="G42" s="21" t="s">
        <v>32</v>
      </c>
      <c r="H42" s="12"/>
      <c r="I42" s="78">
        <v>0.5</v>
      </c>
      <c r="J42" s="192" t="s">
        <v>55</v>
      </c>
      <c r="K42" s="71" t="s">
        <v>53</v>
      </c>
      <c r="L42" s="95" t="s">
        <v>18</v>
      </c>
      <c r="M42" s="21" t="s">
        <v>31</v>
      </c>
      <c r="N42" s="3"/>
      <c r="O42" s="3"/>
    </row>
    <row r="43" spans="1:15" ht="17.25" customHeight="1">
      <c r="A43" s="99">
        <v>14</v>
      </c>
      <c r="B43" s="10">
        <v>40809</v>
      </c>
      <c r="C43" s="88"/>
      <c r="D43" s="102" t="s">
        <v>40</v>
      </c>
      <c r="E43" s="103"/>
      <c r="F43" s="104"/>
      <c r="G43" s="22"/>
      <c r="H43" s="13">
        <v>40810</v>
      </c>
      <c r="I43" s="88"/>
      <c r="J43" s="105" t="s">
        <v>40</v>
      </c>
      <c r="K43" s="106"/>
      <c r="L43" s="107"/>
      <c r="M43" s="22"/>
      <c r="N43" s="3"/>
      <c r="O43" s="3"/>
    </row>
    <row r="44" spans="1:15" ht="17.25" customHeight="1">
      <c r="A44" s="100"/>
      <c r="B44" s="11" t="s">
        <v>27</v>
      </c>
      <c r="C44" s="6">
        <v>0.4166666666666667</v>
      </c>
      <c r="D44" s="81" t="s">
        <v>22</v>
      </c>
      <c r="E44" s="66" t="s">
        <v>53</v>
      </c>
      <c r="F44" s="84" t="s">
        <v>7</v>
      </c>
      <c r="G44" s="20" t="s">
        <v>24</v>
      </c>
      <c r="H44" s="11" t="s">
        <v>13</v>
      </c>
      <c r="I44" s="6">
        <v>0.4166666666666667</v>
      </c>
      <c r="J44" s="66" t="s">
        <v>16</v>
      </c>
      <c r="K44" s="66" t="s">
        <v>53</v>
      </c>
      <c r="L44" s="67" t="s">
        <v>5</v>
      </c>
      <c r="M44" s="20" t="s">
        <v>11</v>
      </c>
      <c r="N44" s="3"/>
      <c r="O44" s="3"/>
    </row>
    <row r="45" spans="1:15" ht="17.25" customHeight="1" thickBot="1">
      <c r="A45" s="101"/>
      <c r="B45" s="12"/>
      <c r="C45" s="78">
        <v>0.5</v>
      </c>
      <c r="D45" s="71" t="s">
        <v>6</v>
      </c>
      <c r="E45" s="71" t="s">
        <v>53</v>
      </c>
      <c r="F45" s="191" t="s">
        <v>55</v>
      </c>
      <c r="G45" s="21" t="s">
        <v>32</v>
      </c>
      <c r="H45" s="12"/>
      <c r="I45" s="78">
        <v>0.5</v>
      </c>
      <c r="J45" s="96" t="s">
        <v>20</v>
      </c>
      <c r="K45" s="71" t="s">
        <v>53</v>
      </c>
      <c r="L45" s="95" t="s">
        <v>18</v>
      </c>
      <c r="M45" s="21" t="s">
        <v>16</v>
      </c>
      <c r="N45" s="3"/>
      <c r="O45" s="3"/>
    </row>
    <row r="46" spans="1:15" s="27" customFormat="1" ht="6.75" customHeight="1">
      <c r="A46" s="123" t="s">
        <v>10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26"/>
      <c r="O46" s="26"/>
    </row>
    <row r="47" spans="1:15" s="27" customFormat="1" ht="6.7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26"/>
      <c r="O47" s="26"/>
    </row>
    <row r="48" spans="1:13" s="27" customFormat="1" ht="6.75" customHeight="1">
      <c r="A48" s="122" t="s">
        <v>12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1:13" s="27" customFormat="1" ht="6.7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1:13" ht="19.5" customHeight="1">
      <c r="A50" s="4"/>
      <c r="B50" s="16"/>
      <c r="C50" s="4"/>
      <c r="D50" s="4"/>
      <c r="E50" s="4"/>
      <c r="F50" s="4"/>
      <c r="G50" s="16"/>
      <c r="H50" s="16"/>
      <c r="I50" s="4"/>
      <c r="J50" s="4"/>
      <c r="K50" s="4"/>
      <c r="L50" s="4"/>
      <c r="M50" s="16"/>
    </row>
  </sheetData>
  <sheetProtection/>
  <mergeCells count="47">
    <mergeCell ref="J16:L16"/>
    <mergeCell ref="J13:L13"/>
    <mergeCell ref="J10:L10"/>
    <mergeCell ref="D25:F25"/>
    <mergeCell ref="J25:L25"/>
    <mergeCell ref="D22:F22"/>
    <mergeCell ref="J22:L22"/>
    <mergeCell ref="D19:F19"/>
    <mergeCell ref="J19:L19"/>
    <mergeCell ref="A48:M49"/>
    <mergeCell ref="A46:M47"/>
    <mergeCell ref="J3:L3"/>
    <mergeCell ref="D7:F7"/>
    <mergeCell ref="J7:L7"/>
    <mergeCell ref="D4:F4"/>
    <mergeCell ref="J4:L4"/>
    <mergeCell ref="A7:A9"/>
    <mergeCell ref="A16:A18"/>
    <mergeCell ref="A4:A6"/>
    <mergeCell ref="D3:F3"/>
    <mergeCell ref="A13:A15"/>
    <mergeCell ref="A10:A12"/>
    <mergeCell ref="D10:F10"/>
    <mergeCell ref="D13:F13"/>
    <mergeCell ref="A25:A27"/>
    <mergeCell ref="A22:A24"/>
    <mergeCell ref="A19:A21"/>
    <mergeCell ref="D16:F16"/>
    <mergeCell ref="D28:F28"/>
    <mergeCell ref="J28:L28"/>
    <mergeCell ref="J40:L40"/>
    <mergeCell ref="A31:A33"/>
    <mergeCell ref="D31:F31"/>
    <mergeCell ref="J31:L31"/>
    <mergeCell ref="A34:A36"/>
    <mergeCell ref="D34:F34"/>
    <mergeCell ref="J34:L34"/>
    <mergeCell ref="A1:N1"/>
    <mergeCell ref="A43:A45"/>
    <mergeCell ref="D43:F43"/>
    <mergeCell ref="J43:L43"/>
    <mergeCell ref="A37:A39"/>
    <mergeCell ref="D37:F37"/>
    <mergeCell ref="J37:L37"/>
    <mergeCell ref="A40:A42"/>
    <mergeCell ref="D40:F40"/>
    <mergeCell ref="A28:A30"/>
  </mergeCells>
  <printOptions/>
  <pageMargins left="0.95" right="0.2" top="0.58" bottom="0.73" header="0.512" footer="0.512"/>
  <pageSetup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zoomScale="70" zoomScaleNormal="70" zoomScalePageLayoutView="0" workbookViewId="0" topLeftCell="A1">
      <selection activeCell="Q17" sqref="Q17:S17"/>
    </sheetView>
  </sheetViews>
  <sheetFormatPr defaultColWidth="9.00390625" defaultRowHeight="13.5"/>
  <cols>
    <col min="1" max="1" width="15.00390625" style="33" customWidth="1"/>
    <col min="2" max="25" width="3.50390625" style="33" customWidth="1"/>
    <col min="26" max="30" width="4.625" style="33" customWidth="1"/>
    <col min="31" max="32" width="5.125" style="33" customWidth="1"/>
    <col min="33" max="33" width="3.50390625" style="33" customWidth="1"/>
    <col min="34" max="16384" width="9.00390625" style="33" customWidth="1"/>
  </cols>
  <sheetData>
    <row r="1" spans="1:32" s="28" customFormat="1" ht="28.5" customHeight="1" thickBot="1">
      <c r="A1" s="185" t="s">
        <v>41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6"/>
      <c r="AF1" s="187"/>
    </row>
    <row r="2" spans="1:32" ht="23.25" customHeight="1" thickBot="1">
      <c r="A2" s="29"/>
      <c r="B2" s="180" t="s">
        <v>42</v>
      </c>
      <c r="C2" s="177"/>
      <c r="D2" s="177"/>
      <c r="E2" s="178" t="s">
        <v>22</v>
      </c>
      <c r="F2" s="179"/>
      <c r="G2" s="180"/>
      <c r="H2" s="178" t="s">
        <v>20</v>
      </c>
      <c r="I2" s="179"/>
      <c r="J2" s="180"/>
      <c r="K2" s="178" t="s">
        <v>6</v>
      </c>
      <c r="L2" s="179"/>
      <c r="M2" s="180"/>
      <c r="N2" s="177" t="s">
        <v>7</v>
      </c>
      <c r="O2" s="177"/>
      <c r="P2" s="177"/>
      <c r="Q2" s="178" t="s">
        <v>5</v>
      </c>
      <c r="R2" s="179"/>
      <c r="S2" s="180"/>
      <c r="T2" s="178" t="s">
        <v>24</v>
      </c>
      <c r="U2" s="179"/>
      <c r="V2" s="180"/>
      <c r="W2" s="178" t="s">
        <v>18</v>
      </c>
      <c r="X2" s="179"/>
      <c r="Y2" s="180"/>
      <c r="Z2" s="30" t="s">
        <v>43</v>
      </c>
      <c r="AA2" s="30" t="s">
        <v>44</v>
      </c>
      <c r="AB2" s="30" t="s">
        <v>45</v>
      </c>
      <c r="AC2" s="31" t="s">
        <v>46</v>
      </c>
      <c r="AD2" s="32" t="s">
        <v>47</v>
      </c>
      <c r="AE2" s="168" t="s">
        <v>48</v>
      </c>
      <c r="AF2" s="169"/>
    </row>
    <row r="3" spans="1:34" ht="15" customHeight="1">
      <c r="A3" s="170" t="str">
        <f>B2</f>
        <v>上山明新館</v>
      </c>
      <c r="B3" s="173"/>
      <c r="C3" s="174"/>
      <c r="D3" s="174"/>
      <c r="E3" s="176">
        <f>IF(E4="","",IF(E4=G4,"△",IF(E4&gt;G4,"○","×")))</f>
      </c>
      <c r="F3" s="176"/>
      <c r="G3" s="176"/>
      <c r="H3" s="176">
        <f>IF(H4="","",IF(H4=J4,"△",IF(H4&gt;J4,"○","×")))</f>
      </c>
      <c r="I3" s="176"/>
      <c r="J3" s="176"/>
      <c r="K3" s="176">
        <f>IF(K4="","",IF(K4=M4,"△",IF(K4&gt;M4,"○","×")))</f>
      </c>
      <c r="L3" s="176"/>
      <c r="M3" s="176"/>
      <c r="N3" s="176">
        <f>IF(N4="","",IF(N4=P4,"△",IF(N4&gt;P4,"○","×")))</f>
      </c>
      <c r="O3" s="176"/>
      <c r="P3" s="176"/>
      <c r="Q3" s="176">
        <f>IF(Q4="","",IF(Q4=S4,"△",IF(Q4&gt;S4,"○","×")))</f>
      </c>
      <c r="R3" s="176"/>
      <c r="S3" s="176"/>
      <c r="T3" s="176">
        <f>IF(T4="","",IF(T4=V4,"△",IF(T4&gt;V4,"○","×")))</f>
      </c>
      <c r="U3" s="176"/>
      <c r="V3" s="176"/>
      <c r="W3" s="176">
        <f>IF(W4="","",IF(W4=Y4,"△",IF(W4&gt;Y4,"○","×")))</f>
      </c>
      <c r="X3" s="176"/>
      <c r="Y3" s="176"/>
      <c r="Z3" s="160">
        <f>((COUNTIF(B3:Y6,"○"))*3)+((COUNTIF(B3:Y6,"△"))*1)</f>
        <v>0</v>
      </c>
      <c r="AA3" s="162">
        <f>SUM(W4,W6,T6,T4,Q4,Q6,N6,N4,K4,K6,H6,H4,E4,E6)</f>
        <v>0</v>
      </c>
      <c r="AB3" s="181">
        <f>SUM(Y4,Y6,V6,V4,S4,S6,P6,P4,M4,M6,J6,J4,G4,G6)</f>
        <v>0</v>
      </c>
      <c r="AC3" s="183">
        <f>AA3-AB3</f>
        <v>0</v>
      </c>
      <c r="AD3" s="164">
        <f>RANK(AH3,$AH$3:$AH$34)</f>
        <v>1</v>
      </c>
      <c r="AE3" s="166"/>
      <c r="AF3" s="167"/>
      <c r="AH3" s="136">
        <f>Z3*100+AC3+AA3*0.1</f>
        <v>0</v>
      </c>
    </row>
    <row r="4" spans="1:34" ht="15" customHeight="1">
      <c r="A4" s="171"/>
      <c r="B4" s="175"/>
      <c r="C4" s="139"/>
      <c r="D4" s="139"/>
      <c r="E4" s="34"/>
      <c r="F4" s="35" t="s">
        <v>49</v>
      </c>
      <c r="G4" s="34"/>
      <c r="H4" s="34"/>
      <c r="I4" s="35" t="s">
        <v>49</v>
      </c>
      <c r="J4" s="34"/>
      <c r="K4" s="34"/>
      <c r="L4" s="35" t="s">
        <v>49</v>
      </c>
      <c r="M4" s="34"/>
      <c r="N4" s="34"/>
      <c r="O4" s="35" t="s">
        <v>49</v>
      </c>
      <c r="P4" s="34"/>
      <c r="Q4" s="34"/>
      <c r="R4" s="35" t="s">
        <v>49</v>
      </c>
      <c r="S4" s="34"/>
      <c r="T4" s="34"/>
      <c r="U4" s="35" t="s">
        <v>49</v>
      </c>
      <c r="V4" s="34"/>
      <c r="W4" s="34"/>
      <c r="X4" s="35" t="s">
        <v>49</v>
      </c>
      <c r="Y4" s="34"/>
      <c r="Z4" s="161"/>
      <c r="AA4" s="163"/>
      <c r="AB4" s="182"/>
      <c r="AC4" s="184"/>
      <c r="AD4" s="165"/>
      <c r="AE4" s="133"/>
      <c r="AF4" s="132"/>
      <c r="AH4" s="136"/>
    </row>
    <row r="5" spans="1:34" ht="15" customHeight="1">
      <c r="A5" s="171"/>
      <c r="B5" s="175"/>
      <c r="C5" s="139"/>
      <c r="D5" s="139"/>
      <c r="E5" s="138">
        <f>IF(E6="","",IF(E6=G6,"△",IF(E6&gt;G6,"○","×")))</f>
      </c>
      <c r="F5" s="138"/>
      <c r="G5" s="138"/>
      <c r="H5" s="138">
        <f>IF(H6="","",IF(H6=J6,"△",IF(H6&gt;J6,"○","×")))</f>
      </c>
      <c r="I5" s="138"/>
      <c r="J5" s="138"/>
      <c r="K5" s="138">
        <f>IF(K6="","",IF(K6=M6,"△",IF(K6&gt;M6,"○","×")))</f>
      </c>
      <c r="L5" s="138"/>
      <c r="M5" s="138"/>
      <c r="N5" s="138">
        <f>IF(N6="","",IF(N6=P6,"△",IF(N6&gt;P6,"○","×")))</f>
      </c>
      <c r="O5" s="138"/>
      <c r="P5" s="138"/>
      <c r="Q5" s="138">
        <f>IF(Q6="","",IF(Q6=S6,"△",IF(Q6&gt;S6,"○","×")))</f>
      </c>
      <c r="R5" s="138"/>
      <c r="S5" s="138"/>
      <c r="T5" s="138">
        <f>IF(T6="","",IF(T6=V6,"△",IF(T6&gt;V6,"○","×")))</f>
      </c>
      <c r="U5" s="138"/>
      <c r="V5" s="138"/>
      <c r="W5" s="138">
        <f>IF(W6="","",IF(W6=Y6,"△",IF(W6&gt;Y6,"○","×")))</f>
      </c>
      <c r="X5" s="138"/>
      <c r="Y5" s="138"/>
      <c r="Z5" s="161"/>
      <c r="AA5" s="163"/>
      <c r="AB5" s="182"/>
      <c r="AC5" s="184"/>
      <c r="AD5" s="165"/>
      <c r="AE5" s="133"/>
      <c r="AF5" s="132"/>
      <c r="AH5" s="136"/>
    </row>
    <row r="6" spans="1:34" ht="15" customHeight="1">
      <c r="A6" s="172"/>
      <c r="B6" s="175"/>
      <c r="C6" s="139"/>
      <c r="D6" s="139"/>
      <c r="E6" s="34"/>
      <c r="F6" s="35" t="s">
        <v>49</v>
      </c>
      <c r="G6" s="34"/>
      <c r="H6" s="34"/>
      <c r="I6" s="35" t="s">
        <v>49</v>
      </c>
      <c r="J6" s="34"/>
      <c r="K6" s="34"/>
      <c r="L6" s="35" t="s">
        <v>49</v>
      </c>
      <c r="M6" s="34"/>
      <c r="N6" s="34"/>
      <c r="O6" s="35" t="s">
        <v>49</v>
      </c>
      <c r="P6" s="34"/>
      <c r="Q6" s="34"/>
      <c r="R6" s="35" t="s">
        <v>49</v>
      </c>
      <c r="S6" s="34"/>
      <c r="T6" s="34"/>
      <c r="U6" s="35" t="s">
        <v>49</v>
      </c>
      <c r="V6" s="34"/>
      <c r="W6" s="34"/>
      <c r="X6" s="35" t="s">
        <v>49</v>
      </c>
      <c r="Y6" s="34"/>
      <c r="Z6" s="161"/>
      <c r="AA6" s="163"/>
      <c r="AB6" s="182"/>
      <c r="AC6" s="184"/>
      <c r="AD6" s="165"/>
      <c r="AE6" s="133"/>
      <c r="AF6" s="132"/>
      <c r="AH6" s="136"/>
    </row>
    <row r="7" spans="1:34" ht="15" customHeight="1">
      <c r="A7" s="148" t="str">
        <f>E2</f>
        <v>鶴岡東</v>
      </c>
      <c r="B7" s="137">
        <f>IF(B8="","",IF(B8=D8,"△",IF(B8&gt;D8,"○","×")))</f>
      </c>
      <c r="C7" s="138"/>
      <c r="D7" s="138"/>
      <c r="E7" s="159"/>
      <c r="F7" s="159"/>
      <c r="G7" s="159"/>
      <c r="H7" s="138">
        <f>IF(H8="","",IF(H8=J8,"△",IF(H8&gt;J8,"○","×")))</f>
      </c>
      <c r="I7" s="138"/>
      <c r="J7" s="138"/>
      <c r="K7" s="138">
        <f>IF(K8="","",IF(K8=M8,"△",IF(K8&gt;M8,"○","×")))</f>
      </c>
      <c r="L7" s="138"/>
      <c r="M7" s="138"/>
      <c r="N7" s="138">
        <f>IF(N8="","",IF(N8=P8,"△",IF(N8&gt;P8,"○","×")))</f>
      </c>
      <c r="O7" s="138"/>
      <c r="P7" s="138"/>
      <c r="Q7" s="138">
        <f>IF(Q8="","",IF(Q8=S8,"△",IF(Q8&gt;S8,"○","×")))</f>
      </c>
      <c r="R7" s="138"/>
      <c r="S7" s="138"/>
      <c r="T7" s="138">
        <f>IF(T8="","",IF(T8=V8,"△",IF(T8&gt;V8,"○","×")))</f>
      </c>
      <c r="U7" s="138"/>
      <c r="V7" s="138"/>
      <c r="W7" s="138">
        <f>IF(W8="","",IF(W8=Y8,"△",IF(W8&gt;Y8,"○","×")))</f>
      </c>
      <c r="X7" s="138"/>
      <c r="Y7" s="138"/>
      <c r="Z7" s="141">
        <f>((COUNTIF(B7:Y10,"○"))*3)+((COUNTIF(B7:Y10,"△"))*1)</f>
        <v>0</v>
      </c>
      <c r="AA7" s="143">
        <f>SUM(W8,W10,T10,T8,Q8,Q10,N10,N8,K8,K10,H10,H8,B8,B10)</f>
        <v>0</v>
      </c>
      <c r="AB7" s="146">
        <f>SUM(Y8,Y10,V10,V8,S8,S10,P10,P8,M8,M10,J10,J8,D8,D10)</f>
        <v>0</v>
      </c>
      <c r="AC7" s="127">
        <f>AA7-AB7</f>
        <v>0</v>
      </c>
      <c r="AD7" s="129">
        <f>RANK(AH7,$AH$3:$AH$34)</f>
        <v>1</v>
      </c>
      <c r="AE7" s="156"/>
      <c r="AF7" s="157"/>
      <c r="AH7" s="136">
        <f>Z7*100+AC7+AA7*0.1</f>
        <v>0</v>
      </c>
    </row>
    <row r="8" spans="1:34" ht="15" customHeight="1">
      <c r="A8" s="149"/>
      <c r="B8" s="36"/>
      <c r="C8" s="34" t="s">
        <v>50</v>
      </c>
      <c r="D8" s="34"/>
      <c r="E8" s="159"/>
      <c r="F8" s="159"/>
      <c r="G8" s="159"/>
      <c r="H8" s="34"/>
      <c r="I8" s="34" t="s">
        <v>49</v>
      </c>
      <c r="J8" s="34"/>
      <c r="K8" s="34"/>
      <c r="L8" s="34" t="s">
        <v>49</v>
      </c>
      <c r="M8" s="34"/>
      <c r="N8" s="34"/>
      <c r="O8" s="34" t="s">
        <v>49</v>
      </c>
      <c r="P8" s="34"/>
      <c r="Q8" s="34"/>
      <c r="R8" s="34" t="s">
        <v>49</v>
      </c>
      <c r="S8" s="34"/>
      <c r="T8" s="34"/>
      <c r="U8" s="34" t="s">
        <v>49</v>
      </c>
      <c r="V8" s="34"/>
      <c r="W8" s="34"/>
      <c r="X8" s="34" t="s">
        <v>49</v>
      </c>
      <c r="Y8" s="34"/>
      <c r="Z8" s="141"/>
      <c r="AA8" s="144"/>
      <c r="AB8" s="146"/>
      <c r="AC8" s="127"/>
      <c r="AD8" s="129"/>
      <c r="AE8" s="158"/>
      <c r="AF8" s="157"/>
      <c r="AH8" s="136"/>
    </row>
    <row r="9" spans="1:34" ht="15" customHeight="1">
      <c r="A9" s="149"/>
      <c r="B9" s="137">
        <f>IF(B10="","",IF(B10=D10,"△",IF(B10&gt;D10,"○","×")))</f>
      </c>
      <c r="C9" s="138"/>
      <c r="D9" s="138"/>
      <c r="E9" s="159"/>
      <c r="F9" s="159"/>
      <c r="G9" s="159"/>
      <c r="H9" s="138">
        <f>IF(H10="","",IF(H10=J10,"△",IF(H10&gt;J10,"○","×")))</f>
      </c>
      <c r="I9" s="138"/>
      <c r="J9" s="138"/>
      <c r="K9" s="138">
        <f>IF(K10="","",IF(K10=M10,"△",IF(K10&gt;M10,"○","×")))</f>
      </c>
      <c r="L9" s="138"/>
      <c r="M9" s="138"/>
      <c r="N9" s="138">
        <f>IF(N10="","",IF(N10=P10,"△",IF(N10&gt;P10,"○","×")))</f>
      </c>
      <c r="O9" s="138"/>
      <c r="P9" s="138"/>
      <c r="Q9" s="138">
        <f>IF(Q10="","",IF(Q10=S10,"△",IF(Q10&gt;S10,"○","×")))</f>
      </c>
      <c r="R9" s="138"/>
      <c r="S9" s="138"/>
      <c r="T9" s="138">
        <f>IF(T10="","",IF(T10=V10,"△",IF(T10&gt;V10,"○","×")))</f>
      </c>
      <c r="U9" s="138"/>
      <c r="V9" s="138"/>
      <c r="W9" s="138">
        <f>IF(W10="","",IF(W10=Y10,"△",IF(W10&gt;Y10,"○","×")))</f>
      </c>
      <c r="X9" s="138"/>
      <c r="Y9" s="138"/>
      <c r="Z9" s="141"/>
      <c r="AA9" s="144"/>
      <c r="AB9" s="146"/>
      <c r="AC9" s="127"/>
      <c r="AD9" s="129"/>
      <c r="AE9" s="158"/>
      <c r="AF9" s="157"/>
      <c r="AH9" s="136"/>
    </row>
    <row r="10" spans="1:34" ht="15" customHeight="1">
      <c r="A10" s="151"/>
      <c r="B10" s="36"/>
      <c r="C10" s="34" t="s">
        <v>49</v>
      </c>
      <c r="D10" s="34"/>
      <c r="E10" s="159"/>
      <c r="F10" s="159"/>
      <c r="G10" s="159"/>
      <c r="H10" s="34"/>
      <c r="I10" s="34" t="s">
        <v>49</v>
      </c>
      <c r="J10" s="34"/>
      <c r="K10" s="34"/>
      <c r="L10" s="34" t="s">
        <v>49</v>
      </c>
      <c r="M10" s="34"/>
      <c r="N10" s="34"/>
      <c r="O10" s="34" t="s">
        <v>49</v>
      </c>
      <c r="P10" s="34"/>
      <c r="Q10" s="34"/>
      <c r="R10" s="34" t="s">
        <v>49</v>
      </c>
      <c r="S10" s="34"/>
      <c r="T10" s="34"/>
      <c r="U10" s="34" t="s">
        <v>49</v>
      </c>
      <c r="V10" s="34"/>
      <c r="W10" s="34"/>
      <c r="X10" s="34" t="s">
        <v>49</v>
      </c>
      <c r="Y10" s="34"/>
      <c r="Z10" s="141"/>
      <c r="AA10" s="144"/>
      <c r="AB10" s="146"/>
      <c r="AC10" s="127"/>
      <c r="AD10" s="129"/>
      <c r="AE10" s="158"/>
      <c r="AF10" s="157"/>
      <c r="AH10" s="136"/>
    </row>
    <row r="11" spans="1:34" ht="15" customHeight="1">
      <c r="A11" s="148" t="str">
        <f>H2</f>
        <v>羽黒B</v>
      </c>
      <c r="B11" s="155">
        <f>IF(B12="","",IF(B12=D12,"△",IF(B12&gt;D12,"○","×")))</f>
      </c>
      <c r="C11" s="152"/>
      <c r="D11" s="152"/>
      <c r="E11" s="138">
        <f>IF(E12="","",IF(E12=G12,"△",IF(E12&gt;G12,"○","×")))</f>
      </c>
      <c r="F11" s="138"/>
      <c r="G11" s="138"/>
      <c r="H11" s="139"/>
      <c r="I11" s="139"/>
      <c r="J11" s="139"/>
      <c r="K11" s="138">
        <f>IF(K12="","",IF(K12=M12,"△",IF(K12&gt;M12,"○","×")))</f>
      </c>
      <c r="L11" s="138"/>
      <c r="M11" s="138"/>
      <c r="N11" s="138">
        <f>IF(N12="","",IF(N12=P12,"△",IF(N12&gt;P12,"○","×")))</f>
      </c>
      <c r="O11" s="138"/>
      <c r="P11" s="138"/>
      <c r="Q11" s="138">
        <f>IF(Q12="","",IF(Q12=S12,"△",IF(Q12&gt;S12,"○","×")))</f>
      </c>
      <c r="R11" s="138"/>
      <c r="S11" s="138"/>
      <c r="T11" s="138">
        <f>IF(T12="","",IF(T12=V12,"△",IF(T12&gt;V12,"○","×")))</f>
      </c>
      <c r="U11" s="138"/>
      <c r="V11" s="138"/>
      <c r="W11" s="138">
        <f>IF(W12="","",IF(W12=Y12,"△",IF(W12&gt;Y12,"○","×")))</f>
      </c>
      <c r="X11" s="138"/>
      <c r="Y11" s="138"/>
      <c r="Z11" s="141">
        <f>((COUNTIF(B11:Y14,"○"))*3)+((COUNTIF(B11:Y14,"△"))*1)</f>
        <v>0</v>
      </c>
      <c r="AA11" s="143">
        <f>SUM(W12,W14,T14,T12,Q12,Q14,N14,N12,K12,K14,B14,B12,E12,E14)</f>
        <v>0</v>
      </c>
      <c r="AB11" s="146">
        <f>SUM(Y12,Y14,V14,V12,S12,S14,P14,P12,M12,M14,G14,G12,D12,D14)</f>
        <v>0</v>
      </c>
      <c r="AC11" s="127">
        <f>AA11-AB11</f>
        <v>0</v>
      </c>
      <c r="AD11" s="129">
        <f>RANK(AH11,$AH$3:$AH$34)</f>
        <v>1</v>
      </c>
      <c r="AE11" s="131"/>
      <c r="AF11" s="132"/>
      <c r="AH11" s="136">
        <f>Z11*100+AC11+AA11*0.1</f>
        <v>0</v>
      </c>
    </row>
    <row r="12" spans="1:34" ht="15" customHeight="1">
      <c r="A12" s="149"/>
      <c r="B12" s="37"/>
      <c r="C12" s="38" t="s">
        <v>49</v>
      </c>
      <c r="D12" s="38"/>
      <c r="E12" s="39"/>
      <c r="F12" s="39" t="s">
        <v>50</v>
      </c>
      <c r="G12" s="39"/>
      <c r="H12" s="139"/>
      <c r="I12" s="139"/>
      <c r="J12" s="139"/>
      <c r="K12" s="39"/>
      <c r="L12" s="39" t="s">
        <v>50</v>
      </c>
      <c r="M12" s="39"/>
      <c r="N12" s="39"/>
      <c r="O12" s="39" t="s">
        <v>50</v>
      </c>
      <c r="P12" s="39"/>
      <c r="Q12" s="39"/>
      <c r="R12" s="39" t="s">
        <v>50</v>
      </c>
      <c r="S12" s="39"/>
      <c r="T12" s="39"/>
      <c r="U12" s="39" t="s">
        <v>50</v>
      </c>
      <c r="V12" s="39"/>
      <c r="W12" s="34"/>
      <c r="X12" s="39" t="s">
        <v>50</v>
      </c>
      <c r="Y12" s="34"/>
      <c r="Z12" s="141"/>
      <c r="AA12" s="144"/>
      <c r="AB12" s="146"/>
      <c r="AC12" s="127"/>
      <c r="AD12" s="129"/>
      <c r="AE12" s="133"/>
      <c r="AF12" s="132"/>
      <c r="AH12" s="136"/>
    </row>
    <row r="13" spans="1:34" ht="15" customHeight="1">
      <c r="A13" s="149"/>
      <c r="B13" s="155">
        <f>IF(B14="","",IF(B14=D14,"△",IF(B14&gt;D14,"○","×")))</f>
      </c>
      <c r="C13" s="152"/>
      <c r="D13" s="152"/>
      <c r="E13" s="152">
        <f>IF(E14="","",IF(E14=G14,"△",IF(E14&gt;G14,"○","×")))</f>
      </c>
      <c r="F13" s="138"/>
      <c r="G13" s="138"/>
      <c r="H13" s="139"/>
      <c r="I13" s="139"/>
      <c r="J13" s="139"/>
      <c r="K13" s="138">
        <f>IF(K14="","",IF(K14=M14,"△",IF(K14&gt;M14,"○","×")))</f>
      </c>
      <c r="L13" s="138"/>
      <c r="M13" s="138"/>
      <c r="N13" s="138">
        <f>IF(N14="","",IF(N14=P14,"△",IF(N14&gt;P14,"○","×")))</f>
      </c>
      <c r="O13" s="138"/>
      <c r="P13" s="138"/>
      <c r="Q13" s="138">
        <f>IF(Q14="","",IF(Q14=S14,"△",IF(Q14&gt;S14,"○","×")))</f>
      </c>
      <c r="R13" s="138"/>
      <c r="S13" s="138"/>
      <c r="T13" s="138">
        <f>IF(T14="","",IF(T14=V14,"△",IF(T14&gt;V14,"○","×")))</f>
      </c>
      <c r="U13" s="138"/>
      <c r="V13" s="138"/>
      <c r="W13" s="138">
        <f>IF(W14="","",IF(W14=Y14,"△",IF(W14&gt;Y14,"○","×")))</f>
      </c>
      <c r="X13" s="138"/>
      <c r="Y13" s="138"/>
      <c r="Z13" s="141"/>
      <c r="AA13" s="144"/>
      <c r="AB13" s="146"/>
      <c r="AC13" s="127"/>
      <c r="AD13" s="129"/>
      <c r="AE13" s="133"/>
      <c r="AF13" s="132"/>
      <c r="AH13" s="136"/>
    </row>
    <row r="14" spans="1:34" ht="15" customHeight="1">
      <c r="A14" s="151"/>
      <c r="B14" s="37"/>
      <c r="C14" s="38" t="s">
        <v>49</v>
      </c>
      <c r="D14" s="38"/>
      <c r="E14" s="39"/>
      <c r="F14" s="39" t="s">
        <v>50</v>
      </c>
      <c r="G14" s="39"/>
      <c r="H14" s="139"/>
      <c r="I14" s="139"/>
      <c r="J14" s="139"/>
      <c r="K14" s="39"/>
      <c r="L14" s="39" t="s">
        <v>50</v>
      </c>
      <c r="M14" s="39"/>
      <c r="N14" s="39"/>
      <c r="O14" s="39" t="s">
        <v>50</v>
      </c>
      <c r="P14" s="39"/>
      <c r="Q14" s="39"/>
      <c r="R14" s="39" t="s">
        <v>50</v>
      </c>
      <c r="S14" s="39"/>
      <c r="T14" s="39"/>
      <c r="U14" s="39" t="s">
        <v>50</v>
      </c>
      <c r="V14" s="39"/>
      <c r="W14" s="34"/>
      <c r="X14" s="39" t="s">
        <v>50</v>
      </c>
      <c r="Y14" s="34"/>
      <c r="Z14" s="141"/>
      <c r="AA14" s="144"/>
      <c r="AB14" s="146"/>
      <c r="AC14" s="127"/>
      <c r="AD14" s="129"/>
      <c r="AE14" s="133"/>
      <c r="AF14" s="132"/>
      <c r="AH14" s="136"/>
    </row>
    <row r="15" spans="1:34" ht="15" customHeight="1">
      <c r="A15" s="148" t="str">
        <f>K2</f>
        <v>酒田東</v>
      </c>
      <c r="B15" s="137">
        <f>IF(B16="","",IF(B16=D16,"△",IF(B16&gt;D16,"○","×")))</f>
      </c>
      <c r="C15" s="138"/>
      <c r="D15" s="138"/>
      <c r="E15" s="138">
        <f>IF(E16="","",IF(E16=G16,"△",IF(E16&gt;G16,"○","×")))</f>
      </c>
      <c r="F15" s="138"/>
      <c r="G15" s="138"/>
      <c r="H15" s="138">
        <f>IF(H16="","",IF(H16=J16,"△",IF(H16&gt;J16,"○","×")))</f>
      </c>
      <c r="I15" s="138"/>
      <c r="J15" s="138"/>
      <c r="K15" s="139"/>
      <c r="L15" s="139"/>
      <c r="M15" s="139"/>
      <c r="N15" s="138">
        <f>IF(N16="","",IF(N16=P16,"△",IF(N16&gt;P16,"○","×")))</f>
      </c>
      <c r="O15" s="138"/>
      <c r="P15" s="138"/>
      <c r="Q15" s="138">
        <f>IF(Q16="","",IF(Q16=S16,"△",IF(Q16&gt;S16,"○","×")))</f>
      </c>
      <c r="R15" s="138"/>
      <c r="S15" s="138"/>
      <c r="T15" s="138">
        <f>IF(T16="","",IF(T16=V16,"△",IF(T16&gt;V16,"○","×")))</f>
      </c>
      <c r="U15" s="138"/>
      <c r="V15" s="138"/>
      <c r="W15" s="138">
        <f>IF(W16="","",IF(W16=Y16,"△",IF(W16&gt;Y16,"○","×")))</f>
      </c>
      <c r="X15" s="138"/>
      <c r="Y15" s="138"/>
      <c r="Z15" s="141">
        <f>((COUNTIF(B15:Y18,"○"))*3)+((COUNTIF(B15:Y18,"△"))*1)</f>
        <v>0</v>
      </c>
      <c r="AA15" s="153">
        <f>SUM(W16,W18,T18,T16,Q16,Q18,N18,N16,B16,B18,H18,H16,E16,E18)</f>
        <v>0</v>
      </c>
      <c r="AB15" s="146">
        <f>SUM(Y16,Y18,V18,V16,S16,S18,P18,P16,G16,G18,J18,J16,D16,D18)</f>
        <v>0</v>
      </c>
      <c r="AC15" s="127">
        <f>AA15-AB15</f>
        <v>0</v>
      </c>
      <c r="AD15" s="129">
        <f>RANK(AH15,$AH$3:$AH$34)</f>
        <v>1</v>
      </c>
      <c r="AE15" s="131"/>
      <c r="AF15" s="132"/>
      <c r="AH15" s="136">
        <f>Z15*100+AC15+AA15*0.1</f>
        <v>0</v>
      </c>
    </row>
    <row r="16" spans="1:34" ht="15" customHeight="1">
      <c r="A16" s="149"/>
      <c r="B16" s="40"/>
      <c r="C16" s="38" t="s">
        <v>49</v>
      </c>
      <c r="D16" s="38"/>
      <c r="E16" s="39"/>
      <c r="F16" s="39" t="s">
        <v>50</v>
      </c>
      <c r="G16" s="39"/>
      <c r="H16" s="39"/>
      <c r="I16" s="39" t="s">
        <v>50</v>
      </c>
      <c r="J16" s="39"/>
      <c r="K16" s="139"/>
      <c r="L16" s="139"/>
      <c r="M16" s="139"/>
      <c r="N16" s="39"/>
      <c r="O16" s="38" t="s">
        <v>49</v>
      </c>
      <c r="P16" s="38"/>
      <c r="Q16" s="39"/>
      <c r="R16" s="39" t="s">
        <v>50</v>
      </c>
      <c r="S16" s="39"/>
      <c r="T16" s="39"/>
      <c r="U16" s="39" t="s">
        <v>50</v>
      </c>
      <c r="V16" s="34"/>
      <c r="W16" s="39"/>
      <c r="X16" s="39" t="s">
        <v>50</v>
      </c>
      <c r="Y16" s="39"/>
      <c r="Z16" s="141"/>
      <c r="AA16" s="154"/>
      <c r="AB16" s="146"/>
      <c r="AC16" s="127"/>
      <c r="AD16" s="129"/>
      <c r="AE16" s="133"/>
      <c r="AF16" s="132"/>
      <c r="AH16" s="136"/>
    </row>
    <row r="17" spans="1:34" ht="15" customHeight="1">
      <c r="A17" s="149"/>
      <c r="B17" s="137">
        <f>IF(B18="","",IF(B18=D18,"△",IF(B18&gt;D18,"○","×")))</f>
      </c>
      <c r="C17" s="138"/>
      <c r="D17" s="138"/>
      <c r="E17" s="138">
        <f>IF(E18="","",IF(E18=G18,"△",IF(E18&gt;G18,"○","×")))</f>
      </c>
      <c r="F17" s="138"/>
      <c r="G17" s="138"/>
      <c r="H17" s="138">
        <f>IF(H18="","",IF(H18=J18,"△",IF(H18&gt;J18,"○","×")))</f>
      </c>
      <c r="I17" s="138"/>
      <c r="J17" s="138"/>
      <c r="K17" s="139"/>
      <c r="L17" s="139"/>
      <c r="M17" s="139"/>
      <c r="N17" s="138">
        <f>IF(N18="","",IF(N18=P18,"△",IF(N18&gt;P18,"○","×")))</f>
      </c>
      <c r="O17" s="138"/>
      <c r="P17" s="138"/>
      <c r="Q17" s="138">
        <f>IF(Q18="","",IF(Q18=S18,"△",IF(Q18&gt;S18,"○","×")))</f>
      </c>
      <c r="R17" s="138"/>
      <c r="S17" s="138"/>
      <c r="T17" s="138">
        <f>IF(T18="","",IF(T18=V18,"△",IF(T18&gt;V18,"○","×")))</f>
      </c>
      <c r="U17" s="138"/>
      <c r="V17" s="138"/>
      <c r="W17" s="138">
        <f>IF(W18="","",IF(W18=Y18,"△",IF(W18&gt;Y18,"○","×")))</f>
      </c>
      <c r="X17" s="138"/>
      <c r="Y17" s="138"/>
      <c r="Z17" s="141"/>
      <c r="AA17" s="154"/>
      <c r="AB17" s="146"/>
      <c r="AC17" s="127"/>
      <c r="AD17" s="129"/>
      <c r="AE17" s="133"/>
      <c r="AF17" s="132"/>
      <c r="AH17" s="136"/>
    </row>
    <row r="18" spans="1:34" ht="15" customHeight="1">
      <c r="A18" s="151"/>
      <c r="B18" s="40"/>
      <c r="C18" s="38" t="s">
        <v>49</v>
      </c>
      <c r="D18" s="38"/>
      <c r="E18" s="39"/>
      <c r="F18" s="39" t="s">
        <v>50</v>
      </c>
      <c r="G18" s="39"/>
      <c r="H18" s="39"/>
      <c r="I18" s="39" t="s">
        <v>50</v>
      </c>
      <c r="J18" s="39"/>
      <c r="K18" s="139"/>
      <c r="L18" s="139"/>
      <c r="M18" s="139"/>
      <c r="N18" s="39"/>
      <c r="O18" s="38" t="s">
        <v>49</v>
      </c>
      <c r="P18" s="38"/>
      <c r="Q18" s="39"/>
      <c r="R18" s="39" t="s">
        <v>50</v>
      </c>
      <c r="S18" s="39"/>
      <c r="T18" s="39"/>
      <c r="U18" s="39" t="s">
        <v>50</v>
      </c>
      <c r="V18" s="39"/>
      <c r="W18" s="39"/>
      <c r="X18" s="39" t="s">
        <v>50</v>
      </c>
      <c r="Y18" s="39"/>
      <c r="Z18" s="141"/>
      <c r="AA18" s="154"/>
      <c r="AB18" s="146"/>
      <c r="AC18" s="127"/>
      <c r="AD18" s="129"/>
      <c r="AE18" s="133"/>
      <c r="AF18" s="132"/>
      <c r="AH18" s="136"/>
    </row>
    <row r="19" spans="1:34" ht="15" customHeight="1">
      <c r="A19" s="148" t="str">
        <f>N2</f>
        <v>鶴岡南</v>
      </c>
      <c r="B19" s="137">
        <f>IF(B20="","",IF(B20=D20,"△",IF(B20&gt;D20,"○","×")))</f>
      </c>
      <c r="C19" s="138"/>
      <c r="D19" s="138"/>
      <c r="E19" s="138">
        <f>IF(E20="","",IF(E20=G20,"△",IF(E20&gt;G20,"○","×")))</f>
      </c>
      <c r="F19" s="138"/>
      <c r="G19" s="138"/>
      <c r="H19" s="138">
        <f>IF(H20="","",IF(H20=J20,"△",IF(H20&gt;J20,"○","×")))</f>
      </c>
      <c r="I19" s="138"/>
      <c r="J19" s="138"/>
      <c r="K19" s="138">
        <f>IF(K20="","",IF(K20=M20,"△",IF(K20&gt;M20,"○","×")))</f>
      </c>
      <c r="L19" s="138"/>
      <c r="M19" s="138"/>
      <c r="N19" s="139"/>
      <c r="O19" s="139"/>
      <c r="P19" s="139"/>
      <c r="Q19" s="152">
        <f>IF(Q20="","",IF(Q20=S20,"△",IF(Q20&gt;S20,"○","×")))</f>
      </c>
      <c r="R19" s="152"/>
      <c r="S19" s="152"/>
      <c r="T19" s="152">
        <f>IF(T20="","",IF(T20=V20,"△",IF(T20&gt;V20,"○","×")))</f>
      </c>
      <c r="U19" s="152"/>
      <c r="V19" s="152"/>
      <c r="W19" s="152">
        <f>IF(W20="","",IF(W20=Y20,"△",IF(W20&gt;Y20,"○","×")))</f>
      </c>
      <c r="X19" s="152"/>
      <c r="Y19" s="152"/>
      <c r="Z19" s="141">
        <f>((COUNTIF(B19:Y22,"○"))*3)+((COUNTIF(B19:Y22,"△"))*1)</f>
        <v>0</v>
      </c>
      <c r="AA19" s="143">
        <f>SUM(W20,W22,T22,T20,Q20,Q22,B22,B20,K20,K22,H22,H20,E20,E22)</f>
        <v>0</v>
      </c>
      <c r="AB19" s="146">
        <f>SUM(Y20,Y22,V22,V20,S20,S22,J22,J20,M20,M22,G22,G20,D20,D22)</f>
        <v>0</v>
      </c>
      <c r="AC19" s="127">
        <f>AA19-AB19</f>
        <v>0</v>
      </c>
      <c r="AD19" s="129">
        <f>RANK(AH19,$AH$3:$AH$34)</f>
        <v>1</v>
      </c>
      <c r="AE19" s="131"/>
      <c r="AF19" s="132"/>
      <c r="AH19" s="136">
        <f>Z19*100+AC19+AA19*0.1</f>
        <v>0</v>
      </c>
    </row>
    <row r="20" spans="1:34" ht="15" customHeight="1">
      <c r="A20" s="149"/>
      <c r="B20" s="40"/>
      <c r="C20" s="38" t="s">
        <v>49</v>
      </c>
      <c r="D20" s="38"/>
      <c r="E20" s="39"/>
      <c r="F20" s="39" t="s">
        <v>50</v>
      </c>
      <c r="G20" s="39"/>
      <c r="H20" s="39"/>
      <c r="I20" s="39" t="s">
        <v>50</v>
      </c>
      <c r="J20" s="39"/>
      <c r="K20" s="39"/>
      <c r="L20" s="39" t="s">
        <v>50</v>
      </c>
      <c r="M20" s="39"/>
      <c r="N20" s="139"/>
      <c r="O20" s="139"/>
      <c r="P20" s="139"/>
      <c r="Q20" s="38"/>
      <c r="R20" s="38" t="s">
        <v>49</v>
      </c>
      <c r="S20" s="38"/>
      <c r="T20" s="39"/>
      <c r="U20" s="39" t="s">
        <v>50</v>
      </c>
      <c r="V20" s="39"/>
      <c r="W20" s="39"/>
      <c r="X20" s="39" t="s">
        <v>50</v>
      </c>
      <c r="Y20" s="38"/>
      <c r="Z20" s="141"/>
      <c r="AA20" s="144"/>
      <c r="AB20" s="146"/>
      <c r="AC20" s="127"/>
      <c r="AD20" s="129"/>
      <c r="AE20" s="133"/>
      <c r="AF20" s="132"/>
      <c r="AH20" s="136"/>
    </row>
    <row r="21" spans="1:34" ht="15" customHeight="1">
      <c r="A21" s="149"/>
      <c r="B21" s="137">
        <f>IF(B22="","",IF(B22=D22,"△",IF(B22&gt;D22,"○","×")))</f>
      </c>
      <c r="C21" s="138"/>
      <c r="D21" s="138"/>
      <c r="E21" s="138">
        <f>IF(E22="","",IF(E22=G22,"△",IF(E22&gt;G22,"○","×")))</f>
      </c>
      <c r="F21" s="138"/>
      <c r="G21" s="138"/>
      <c r="H21" s="138">
        <f>IF(H22="","",IF(H22=J22,"△",IF(H22&gt;J22,"○","×")))</f>
      </c>
      <c r="I21" s="138"/>
      <c r="J21" s="138"/>
      <c r="K21" s="138">
        <f>IF(K22="","",IF(K22=M22,"△",IF(K22&gt;M22,"○","×")))</f>
      </c>
      <c r="L21" s="138"/>
      <c r="M21" s="138"/>
      <c r="N21" s="139"/>
      <c r="O21" s="139"/>
      <c r="P21" s="139"/>
      <c r="Q21" s="138">
        <f>IF(Q22="","",IF(Q22=S22,"△",IF(Q22&gt;S22,"○","×")))</f>
      </c>
      <c r="R21" s="138"/>
      <c r="S21" s="138"/>
      <c r="T21" s="138">
        <f>IF(T22="","",IF(T22=V22,"△",IF(T22&gt;V22,"○","×")))</f>
      </c>
      <c r="U21" s="138"/>
      <c r="V21" s="138"/>
      <c r="W21" s="138">
        <f>IF(W22="","",IF(W22=Y22,"△",IF(W22&gt;Y22,"○","×")))</f>
      </c>
      <c r="X21" s="138"/>
      <c r="Y21" s="138"/>
      <c r="Z21" s="141"/>
      <c r="AA21" s="144"/>
      <c r="AB21" s="146"/>
      <c r="AC21" s="127"/>
      <c r="AD21" s="129"/>
      <c r="AE21" s="133"/>
      <c r="AF21" s="132"/>
      <c r="AH21" s="136"/>
    </row>
    <row r="22" spans="1:34" ht="15" customHeight="1">
      <c r="A22" s="151"/>
      <c r="B22" s="40"/>
      <c r="C22" s="38" t="s">
        <v>49</v>
      </c>
      <c r="D22" s="38"/>
      <c r="E22" s="39"/>
      <c r="F22" s="39" t="s">
        <v>50</v>
      </c>
      <c r="G22" s="39"/>
      <c r="H22" s="39"/>
      <c r="I22" s="39" t="s">
        <v>50</v>
      </c>
      <c r="J22" s="39"/>
      <c r="K22" s="39"/>
      <c r="L22" s="39" t="s">
        <v>50</v>
      </c>
      <c r="M22" s="39"/>
      <c r="N22" s="139"/>
      <c r="O22" s="139"/>
      <c r="P22" s="139"/>
      <c r="Q22" s="39"/>
      <c r="R22" s="38" t="s">
        <v>49</v>
      </c>
      <c r="S22" s="38"/>
      <c r="T22" s="39"/>
      <c r="U22" s="39" t="s">
        <v>50</v>
      </c>
      <c r="V22" s="39"/>
      <c r="W22" s="39"/>
      <c r="X22" s="39" t="s">
        <v>50</v>
      </c>
      <c r="Y22" s="39"/>
      <c r="Z22" s="141"/>
      <c r="AA22" s="144"/>
      <c r="AB22" s="146"/>
      <c r="AC22" s="127"/>
      <c r="AD22" s="129"/>
      <c r="AE22" s="133"/>
      <c r="AF22" s="132"/>
      <c r="AH22" s="136"/>
    </row>
    <row r="23" spans="1:34" ht="15" customHeight="1">
      <c r="A23" s="148" t="str">
        <f>Q2</f>
        <v>山形南</v>
      </c>
      <c r="B23" s="137">
        <f>IF(B24="","",IF(B24=D24,"△",IF(B24&gt;D24,"○","×")))</f>
      </c>
      <c r="C23" s="138"/>
      <c r="D23" s="138"/>
      <c r="E23" s="138">
        <f>IF(E24="","",IF(E24=G24,"△",IF(E24&gt;G24,"○","×")))</f>
      </c>
      <c r="F23" s="138"/>
      <c r="G23" s="138"/>
      <c r="H23" s="138">
        <f>IF(H24="","",IF(H24=J24,"△",IF(H24&gt;J24,"○","×")))</f>
      </c>
      <c r="I23" s="138"/>
      <c r="J23" s="138"/>
      <c r="K23" s="138">
        <f>IF(K24="","",IF(K24=M24,"△",IF(K24&gt;M24,"○","×")))</f>
      </c>
      <c r="L23" s="138"/>
      <c r="M23" s="138"/>
      <c r="N23" s="138">
        <f>IF(N24="","",IF(N24=P24,"△",IF(N24&gt;P24,"○","×")))</f>
      </c>
      <c r="O23" s="138"/>
      <c r="P23" s="138"/>
      <c r="Q23" s="139"/>
      <c r="R23" s="139"/>
      <c r="S23" s="139"/>
      <c r="T23" s="138">
        <f>IF(T24="","",IF(T24=V24,"△",IF(T24&gt;V24,"○","×")))</f>
      </c>
      <c r="U23" s="138"/>
      <c r="V23" s="138"/>
      <c r="W23" s="138">
        <f>IF(W24="","",IF(W24=Y24,"△",IF(W24&gt;Y24,"○","×")))</f>
      </c>
      <c r="X23" s="138"/>
      <c r="Y23" s="138"/>
      <c r="Z23" s="141">
        <f>((COUNTIF(B23:Y26,"○"))*3)+((COUNTIF(B23:Y26,"△"))*1)</f>
        <v>0</v>
      </c>
      <c r="AA23" s="143">
        <f>SUM(W24,W26,T26,T24,B24,B26,N26,N24,K24,K26,H26,H24,E24,E26)</f>
        <v>0</v>
      </c>
      <c r="AB23" s="146">
        <f>SUM(Y24,Y26,V26,V24,G24,G26,P26,P24,M24,M26,J26,J24,D24,D26)</f>
        <v>0</v>
      </c>
      <c r="AC23" s="127">
        <f>AA23-AB23</f>
        <v>0</v>
      </c>
      <c r="AD23" s="129">
        <f>RANK(AH23,$AH$3:$AH$34)</f>
        <v>1</v>
      </c>
      <c r="AE23" s="131"/>
      <c r="AF23" s="132"/>
      <c r="AH23" s="136">
        <f>Z23*100+AC23+AA23*0.1</f>
        <v>0</v>
      </c>
    </row>
    <row r="24" spans="1:34" ht="15" customHeight="1">
      <c r="A24" s="149"/>
      <c r="B24" s="40"/>
      <c r="C24" s="38" t="s">
        <v>49</v>
      </c>
      <c r="D24" s="38"/>
      <c r="E24" s="39"/>
      <c r="F24" s="39" t="s">
        <v>50</v>
      </c>
      <c r="G24" s="39"/>
      <c r="H24" s="39"/>
      <c r="I24" s="39" t="s">
        <v>50</v>
      </c>
      <c r="J24" s="39"/>
      <c r="K24" s="39"/>
      <c r="L24" s="39" t="s">
        <v>50</v>
      </c>
      <c r="M24" s="39"/>
      <c r="N24" s="34"/>
      <c r="O24" s="38" t="s">
        <v>49</v>
      </c>
      <c r="P24" s="34"/>
      <c r="Q24" s="139"/>
      <c r="R24" s="139"/>
      <c r="S24" s="139"/>
      <c r="T24" s="39"/>
      <c r="U24" s="39" t="s">
        <v>50</v>
      </c>
      <c r="V24" s="39"/>
      <c r="W24" s="39"/>
      <c r="X24" s="39" t="s">
        <v>50</v>
      </c>
      <c r="Y24" s="39"/>
      <c r="Z24" s="141"/>
      <c r="AA24" s="144"/>
      <c r="AB24" s="146"/>
      <c r="AC24" s="127"/>
      <c r="AD24" s="129"/>
      <c r="AE24" s="133"/>
      <c r="AF24" s="132"/>
      <c r="AH24" s="136"/>
    </row>
    <row r="25" spans="1:34" ht="15" customHeight="1">
      <c r="A25" s="149"/>
      <c r="B25" s="137">
        <f>IF(B26="","",IF(B26=D26,"△",IF(B26&gt;D26,"○","×")))</f>
      </c>
      <c r="C25" s="138"/>
      <c r="D25" s="138"/>
      <c r="E25" s="138">
        <f>IF(E26="","",IF(E26=G26,"△",IF(E26&gt;G26,"○","×")))</f>
      </c>
      <c r="F25" s="138"/>
      <c r="G25" s="138"/>
      <c r="H25" s="138">
        <f>IF(H26="","",IF(H26=J26,"△",IF(H26&gt;J26,"○","×")))</f>
      </c>
      <c r="I25" s="138"/>
      <c r="J25" s="138"/>
      <c r="K25" s="138">
        <f>IF(K26="","",IF(K26=M26,"△",IF(K26&gt;M26,"○","×")))</f>
      </c>
      <c r="L25" s="138"/>
      <c r="M25" s="138"/>
      <c r="N25" s="138">
        <f>IF(N26="","",IF(N26=P26,"△",IF(N26&gt;P26,"○","×")))</f>
      </c>
      <c r="O25" s="138"/>
      <c r="P25" s="138"/>
      <c r="Q25" s="139"/>
      <c r="R25" s="139"/>
      <c r="S25" s="139"/>
      <c r="T25" s="138">
        <f>IF(T26="","",IF(T26=V26,"△",IF(T26&gt;V26,"○","×")))</f>
      </c>
      <c r="U25" s="138"/>
      <c r="V25" s="138"/>
      <c r="W25" s="138">
        <f>IF(W26="","",IF(W26=Y26,"△",IF(W26&gt;Y26,"○","×")))</f>
      </c>
      <c r="X25" s="138"/>
      <c r="Y25" s="138"/>
      <c r="Z25" s="141"/>
      <c r="AA25" s="144"/>
      <c r="AB25" s="146"/>
      <c r="AC25" s="127"/>
      <c r="AD25" s="129"/>
      <c r="AE25" s="133"/>
      <c r="AF25" s="132"/>
      <c r="AH25" s="136"/>
    </row>
    <row r="26" spans="1:34" ht="15" customHeight="1">
      <c r="A26" s="151"/>
      <c r="B26" s="40"/>
      <c r="C26" s="38" t="s">
        <v>49</v>
      </c>
      <c r="D26" s="38"/>
      <c r="E26" s="39"/>
      <c r="F26" s="39" t="s">
        <v>50</v>
      </c>
      <c r="G26" s="39"/>
      <c r="H26" s="39"/>
      <c r="I26" s="39" t="s">
        <v>50</v>
      </c>
      <c r="J26" s="39"/>
      <c r="K26" s="39"/>
      <c r="L26" s="39" t="s">
        <v>50</v>
      </c>
      <c r="M26" s="39"/>
      <c r="N26" s="34"/>
      <c r="O26" s="38" t="s">
        <v>49</v>
      </c>
      <c r="P26" s="34"/>
      <c r="Q26" s="139"/>
      <c r="R26" s="139"/>
      <c r="S26" s="139"/>
      <c r="T26" s="39"/>
      <c r="U26" s="39" t="s">
        <v>50</v>
      </c>
      <c r="V26" s="39"/>
      <c r="W26" s="39"/>
      <c r="X26" s="39" t="s">
        <v>50</v>
      </c>
      <c r="Y26" s="39"/>
      <c r="Z26" s="141"/>
      <c r="AA26" s="144"/>
      <c r="AB26" s="146"/>
      <c r="AC26" s="127"/>
      <c r="AD26" s="129"/>
      <c r="AE26" s="133"/>
      <c r="AF26" s="132"/>
      <c r="AH26" s="136"/>
    </row>
    <row r="27" spans="1:34" ht="15" customHeight="1">
      <c r="A27" s="148" t="str">
        <f>T2</f>
        <v>明正</v>
      </c>
      <c r="B27" s="137">
        <f>IF(B28="","",IF(B28=D28,"△",IF(B28&gt;D28,"○","×")))</f>
      </c>
      <c r="C27" s="138"/>
      <c r="D27" s="138"/>
      <c r="E27" s="138">
        <f>IF(E28="","",IF(E28=G28,"△",IF(E28&gt;G28,"○","×")))</f>
      </c>
      <c r="F27" s="138"/>
      <c r="G27" s="138"/>
      <c r="H27" s="138">
        <f>IF(H28="","",IF(H28=J28,"△",IF(H28&gt;J28,"○","×")))</f>
      </c>
      <c r="I27" s="138"/>
      <c r="J27" s="138"/>
      <c r="K27" s="138">
        <f>IF(K28="","",IF(K28=M28,"△",IF(K28&gt;M28,"○","×")))</f>
      </c>
      <c r="L27" s="138"/>
      <c r="M27" s="138"/>
      <c r="N27" s="138">
        <f>IF(N28="","",IF(N28=P28,"△",IF(N28&gt;P28,"○","×")))</f>
      </c>
      <c r="O27" s="138"/>
      <c r="P27" s="138"/>
      <c r="Q27" s="138">
        <f>IF(Q28="","",IF(Q28=S28,"△",IF(Q28&gt;S28,"○","×")))</f>
      </c>
      <c r="R27" s="138"/>
      <c r="S27" s="138"/>
      <c r="T27" s="139"/>
      <c r="U27" s="139"/>
      <c r="V27" s="139"/>
      <c r="W27" s="138">
        <f>IF(W28="","",IF(W28=Y28,"△",IF(W28&gt;Y28,"○","×")))</f>
      </c>
      <c r="X27" s="138"/>
      <c r="Y27" s="138"/>
      <c r="Z27" s="141">
        <f>((COUNTIF(B27:Y30,"○"))*3)+((COUNTIF(B27:Y30,"△"))*1)</f>
        <v>0</v>
      </c>
      <c r="AA27" s="143">
        <f>SUM(W28,W30,B30,B28,Q28,Q30,N30,N28,K28,K30,H30,H28,E28,E30)</f>
        <v>0</v>
      </c>
      <c r="AB27" s="146">
        <f>SUM(Y28,Y30,G30,G28,S28,S30,P30,P28,M28,M30,J30,J28,D28,D30)</f>
        <v>0</v>
      </c>
      <c r="AC27" s="127">
        <f>AA27-AB27</f>
        <v>0</v>
      </c>
      <c r="AD27" s="129">
        <f>RANK(AH27,$AH$3:$AH$34)</f>
        <v>1</v>
      </c>
      <c r="AE27" s="131"/>
      <c r="AF27" s="132"/>
      <c r="AH27" s="136">
        <f>Z27*100+AC27+AA27*0.1</f>
        <v>0</v>
      </c>
    </row>
    <row r="28" spans="1:34" ht="15" customHeight="1">
      <c r="A28" s="149"/>
      <c r="B28" s="40"/>
      <c r="C28" s="39" t="s">
        <v>50</v>
      </c>
      <c r="D28" s="39"/>
      <c r="E28" s="39"/>
      <c r="F28" s="39" t="s">
        <v>50</v>
      </c>
      <c r="G28" s="39"/>
      <c r="H28" s="39"/>
      <c r="I28" s="39" t="s">
        <v>50</v>
      </c>
      <c r="J28" s="39"/>
      <c r="K28" s="39"/>
      <c r="L28" s="39" t="s">
        <v>50</v>
      </c>
      <c r="M28" s="39"/>
      <c r="N28" s="34"/>
      <c r="O28" s="39" t="s">
        <v>50</v>
      </c>
      <c r="P28" s="34"/>
      <c r="Q28" s="39"/>
      <c r="R28" s="39" t="s">
        <v>50</v>
      </c>
      <c r="S28" s="39"/>
      <c r="T28" s="139"/>
      <c r="U28" s="139"/>
      <c r="V28" s="139"/>
      <c r="W28" s="39"/>
      <c r="X28" s="38" t="s">
        <v>49</v>
      </c>
      <c r="Y28" s="39"/>
      <c r="Z28" s="141"/>
      <c r="AA28" s="144"/>
      <c r="AB28" s="146"/>
      <c r="AC28" s="127"/>
      <c r="AD28" s="129"/>
      <c r="AE28" s="133"/>
      <c r="AF28" s="132"/>
      <c r="AH28" s="136"/>
    </row>
    <row r="29" spans="1:34" ht="15" customHeight="1">
      <c r="A29" s="149"/>
      <c r="B29" s="137">
        <f>IF(B30="","",IF(B30=D30,"△",IF(B30&gt;D30,"○","×")))</f>
      </c>
      <c r="C29" s="138"/>
      <c r="D29" s="138"/>
      <c r="E29" s="138">
        <f>IF(E30="","",IF(E30=G30,"△",IF(E30&gt;G30,"○","×")))</f>
      </c>
      <c r="F29" s="138"/>
      <c r="G29" s="138"/>
      <c r="H29" s="138">
        <f>IF(H30="","",IF(H30=J30,"△",IF(H30&gt;J30,"○","×")))</f>
      </c>
      <c r="I29" s="138"/>
      <c r="J29" s="138"/>
      <c r="K29" s="138">
        <f>IF(K30="","",IF(K30=M30,"△",IF(K30&gt;M30,"○","×")))</f>
      </c>
      <c r="L29" s="138"/>
      <c r="M29" s="138"/>
      <c r="N29" s="138">
        <f>IF(N30="","",IF(N30=P30,"△",IF(N30&gt;P30,"○","×")))</f>
      </c>
      <c r="O29" s="138"/>
      <c r="P29" s="138"/>
      <c r="Q29" s="138">
        <f>IF(Q30="","",IF(Q30=S30,"△",IF(Q30&gt;S30,"○","×")))</f>
      </c>
      <c r="R29" s="138"/>
      <c r="S29" s="138"/>
      <c r="T29" s="139"/>
      <c r="U29" s="139"/>
      <c r="V29" s="139"/>
      <c r="W29" s="138">
        <f>IF(W30="","",IF(W30=Y30,"△",IF(W30&gt;Y30,"○","×")))</f>
      </c>
      <c r="X29" s="138"/>
      <c r="Y29" s="138"/>
      <c r="Z29" s="141"/>
      <c r="AA29" s="144"/>
      <c r="AB29" s="146"/>
      <c r="AC29" s="127"/>
      <c r="AD29" s="129"/>
      <c r="AE29" s="133"/>
      <c r="AF29" s="132"/>
      <c r="AH29" s="136"/>
    </row>
    <row r="30" spans="1:34" ht="15" customHeight="1">
      <c r="A30" s="151"/>
      <c r="B30" s="40"/>
      <c r="C30" s="39" t="s">
        <v>50</v>
      </c>
      <c r="D30" s="39"/>
      <c r="E30" s="39"/>
      <c r="F30" s="39" t="s">
        <v>50</v>
      </c>
      <c r="G30" s="39"/>
      <c r="H30" s="39"/>
      <c r="I30" s="39" t="s">
        <v>50</v>
      </c>
      <c r="J30" s="39"/>
      <c r="K30" s="39"/>
      <c r="L30" s="39" t="s">
        <v>50</v>
      </c>
      <c r="M30" s="39"/>
      <c r="N30" s="34"/>
      <c r="O30" s="39" t="s">
        <v>50</v>
      </c>
      <c r="P30" s="34"/>
      <c r="Q30" s="39"/>
      <c r="R30" s="39" t="s">
        <v>50</v>
      </c>
      <c r="S30" s="39"/>
      <c r="T30" s="139"/>
      <c r="U30" s="139"/>
      <c r="V30" s="139"/>
      <c r="W30" s="39"/>
      <c r="X30" s="38" t="s">
        <v>49</v>
      </c>
      <c r="Y30" s="39"/>
      <c r="Z30" s="141"/>
      <c r="AA30" s="144"/>
      <c r="AB30" s="146"/>
      <c r="AC30" s="127"/>
      <c r="AD30" s="129"/>
      <c r="AE30" s="133"/>
      <c r="AF30" s="132"/>
      <c r="AH30" s="136"/>
    </row>
    <row r="31" spans="1:34" ht="15" customHeight="1">
      <c r="A31" s="148" t="str">
        <f>W2</f>
        <v>M山形B</v>
      </c>
      <c r="B31" s="137">
        <f>IF(B32="","",IF(B32=D32,"△",IF(B32&gt;D32,"○","×")))</f>
      </c>
      <c r="C31" s="138"/>
      <c r="D31" s="138"/>
      <c r="E31" s="138">
        <f>IF(E32="","",IF(E32=G32,"△",IF(E32&gt;G32,"○","×")))</f>
      </c>
      <c r="F31" s="138"/>
      <c r="G31" s="138"/>
      <c r="H31" s="138">
        <f>IF(H32="","",IF(H32=J32,"△",IF(H32&gt;J32,"○","×")))</f>
      </c>
      <c r="I31" s="138"/>
      <c r="J31" s="138"/>
      <c r="K31" s="138">
        <f>IF(K32="","",IF(K32=M32,"△",IF(K32&gt;M32,"○","×")))</f>
      </c>
      <c r="L31" s="138"/>
      <c r="M31" s="138"/>
      <c r="N31" s="138">
        <f>IF(N32="","",IF(N32=P32,"△",IF(N32&gt;P32,"○","×")))</f>
      </c>
      <c r="O31" s="138"/>
      <c r="P31" s="138"/>
      <c r="Q31" s="138">
        <f>IF(Q32="","",IF(Q32=S32,"△",IF(Q32&gt;S32,"○","×")))</f>
      </c>
      <c r="R31" s="138"/>
      <c r="S31" s="138"/>
      <c r="T31" s="138">
        <f>IF(T32="","",IF(T32=V32,"△",IF(T32&gt;V32,"○","×")))</f>
      </c>
      <c r="U31" s="138"/>
      <c r="V31" s="138"/>
      <c r="W31" s="139"/>
      <c r="X31" s="139"/>
      <c r="Y31" s="139"/>
      <c r="Z31" s="141">
        <f>((COUNTIF(B31:Y34,"○"))*3)+((COUNTIF(B31:Y34,"△"))*1)</f>
        <v>0</v>
      </c>
      <c r="AA31" s="143">
        <f>SUM(B32,B34,T34,T32,Q32,Q34,N34,N32,K32,K34,H34,H32,E32,E34)</f>
        <v>0</v>
      </c>
      <c r="AB31" s="146">
        <f>SUM(G32,G34,V34,V32,S32,S34,P34,P32,M32,M34,J34,J32,D32,D34)</f>
        <v>0</v>
      </c>
      <c r="AC31" s="127">
        <f>AA31-AB31</f>
        <v>0</v>
      </c>
      <c r="AD31" s="129">
        <f>RANK(AH31,$AH$3:$AH$34)</f>
        <v>1</v>
      </c>
      <c r="AE31" s="131"/>
      <c r="AF31" s="132"/>
      <c r="AH31" s="136">
        <f>Z31*100+AC31+AA31*0.1</f>
        <v>0</v>
      </c>
    </row>
    <row r="32" spans="1:34" ht="15" customHeight="1">
      <c r="A32" s="149"/>
      <c r="B32" s="40"/>
      <c r="C32" s="35" t="s">
        <v>49</v>
      </c>
      <c r="D32" s="34"/>
      <c r="E32" s="34"/>
      <c r="F32" s="35" t="s">
        <v>49</v>
      </c>
      <c r="G32" s="34"/>
      <c r="H32" s="34"/>
      <c r="I32" s="35" t="s">
        <v>49</v>
      </c>
      <c r="J32" s="34"/>
      <c r="K32" s="34"/>
      <c r="L32" s="35" t="s">
        <v>49</v>
      </c>
      <c r="M32" s="34"/>
      <c r="N32" s="34"/>
      <c r="O32" s="35" t="s">
        <v>49</v>
      </c>
      <c r="P32" s="34"/>
      <c r="Q32" s="34"/>
      <c r="R32" s="35" t="s">
        <v>49</v>
      </c>
      <c r="S32" s="34"/>
      <c r="T32" s="34"/>
      <c r="U32" s="35" t="s">
        <v>49</v>
      </c>
      <c r="V32" s="39"/>
      <c r="W32" s="139"/>
      <c r="X32" s="139"/>
      <c r="Y32" s="139"/>
      <c r="Z32" s="141"/>
      <c r="AA32" s="144"/>
      <c r="AB32" s="146"/>
      <c r="AC32" s="127"/>
      <c r="AD32" s="129"/>
      <c r="AE32" s="133"/>
      <c r="AF32" s="132"/>
      <c r="AH32" s="136"/>
    </row>
    <row r="33" spans="1:34" ht="15" customHeight="1">
      <c r="A33" s="149"/>
      <c r="B33" s="137">
        <f>IF(B34="","",IF(B34=D34,"△",IF(B34&gt;D34,"○","×")))</f>
      </c>
      <c r="C33" s="138"/>
      <c r="D33" s="138"/>
      <c r="E33" s="138">
        <f>IF(E34="","",IF(E34=G34,"△",IF(E34&gt;G34,"○","×")))</f>
      </c>
      <c r="F33" s="138"/>
      <c r="G33" s="138"/>
      <c r="H33" s="138">
        <f>IF(H34="","",IF(H34=J34,"△",IF(H34&gt;J34,"○","×")))</f>
      </c>
      <c r="I33" s="138"/>
      <c r="J33" s="138"/>
      <c r="K33" s="138">
        <f>IF(K34="","",IF(K34=M34,"△",IF(K34&gt;M34,"○","×")))</f>
      </c>
      <c r="L33" s="138"/>
      <c r="M33" s="138"/>
      <c r="N33" s="138">
        <f>IF(N34="","",IF(N34=P34,"△",IF(N34&gt;P34,"○","×")))</f>
      </c>
      <c r="O33" s="138"/>
      <c r="P33" s="138"/>
      <c r="Q33" s="138">
        <f>IF(Q34="","",IF(Q34=S34,"△",IF(Q34&gt;S34,"○","×")))</f>
      </c>
      <c r="R33" s="138"/>
      <c r="S33" s="138"/>
      <c r="T33" s="138">
        <f>IF(T34="","",IF(T34=V34,"△",IF(T34&gt;V34,"○","×")))</f>
      </c>
      <c r="U33" s="138"/>
      <c r="V33" s="138"/>
      <c r="W33" s="139"/>
      <c r="X33" s="139"/>
      <c r="Y33" s="139"/>
      <c r="Z33" s="141"/>
      <c r="AA33" s="144"/>
      <c r="AB33" s="146"/>
      <c r="AC33" s="127"/>
      <c r="AD33" s="129"/>
      <c r="AE33" s="133"/>
      <c r="AF33" s="132"/>
      <c r="AH33" s="136"/>
    </row>
    <row r="34" spans="1:34" ht="15" customHeight="1" thickBot="1">
      <c r="A34" s="150"/>
      <c r="B34" s="41"/>
      <c r="C34" s="42" t="s">
        <v>49</v>
      </c>
      <c r="D34" s="43"/>
      <c r="E34" s="43"/>
      <c r="F34" s="42" t="s">
        <v>49</v>
      </c>
      <c r="G34" s="43"/>
      <c r="H34" s="43"/>
      <c r="I34" s="42" t="s">
        <v>49</v>
      </c>
      <c r="J34" s="43"/>
      <c r="K34" s="43"/>
      <c r="L34" s="42" t="s">
        <v>49</v>
      </c>
      <c r="M34" s="43"/>
      <c r="N34" s="43"/>
      <c r="O34" s="42" t="s">
        <v>49</v>
      </c>
      <c r="P34" s="43"/>
      <c r="Q34" s="43"/>
      <c r="R34" s="42" t="s">
        <v>49</v>
      </c>
      <c r="S34" s="43"/>
      <c r="T34" s="43"/>
      <c r="U34" s="42" t="s">
        <v>49</v>
      </c>
      <c r="V34" s="44"/>
      <c r="W34" s="140"/>
      <c r="X34" s="140"/>
      <c r="Y34" s="140"/>
      <c r="Z34" s="142"/>
      <c r="AA34" s="145"/>
      <c r="AB34" s="147"/>
      <c r="AC34" s="128"/>
      <c r="AD34" s="130"/>
      <c r="AE34" s="134"/>
      <c r="AF34" s="135"/>
      <c r="AH34" s="136"/>
    </row>
    <row r="35" spans="1:29" ht="24">
      <c r="A35" s="45"/>
      <c r="B35" s="28"/>
      <c r="C35" s="46"/>
      <c r="D35" s="28"/>
      <c r="E35" s="28"/>
      <c r="F35" s="46"/>
      <c r="G35" s="28"/>
      <c r="H35" s="28"/>
      <c r="I35" s="28"/>
      <c r="J35" s="28"/>
      <c r="K35" s="28"/>
      <c r="L35" s="46"/>
      <c r="M35" s="28"/>
      <c r="N35" s="28"/>
      <c r="Q35" s="47"/>
      <c r="R35" s="48"/>
      <c r="S35" s="48"/>
      <c r="AA35" s="49">
        <f>SUM(AA3:AA34)</f>
        <v>0</v>
      </c>
      <c r="AB35" s="49">
        <f>SUM(AB3:AB34)</f>
        <v>0</v>
      </c>
      <c r="AC35" s="49">
        <f>SUM(AC3:AC34)</f>
        <v>0</v>
      </c>
    </row>
  </sheetData>
  <sheetProtection/>
  <mergeCells count="195">
    <mergeCell ref="A1:AD1"/>
    <mergeCell ref="AE1:AF1"/>
    <mergeCell ref="B2:D2"/>
    <mergeCell ref="E2:G2"/>
    <mergeCell ref="H2:J2"/>
    <mergeCell ref="K2:M2"/>
    <mergeCell ref="T2:V2"/>
    <mergeCell ref="W2:Y2"/>
    <mergeCell ref="AB3:AB6"/>
    <mergeCell ref="AC3:AC6"/>
    <mergeCell ref="N3:P3"/>
    <mergeCell ref="Q3:S3"/>
    <mergeCell ref="T3:V3"/>
    <mergeCell ref="W3:Y3"/>
    <mergeCell ref="AD3:AD6"/>
    <mergeCell ref="AE3:AF6"/>
    <mergeCell ref="AE2:AF2"/>
    <mergeCell ref="A3:A6"/>
    <mergeCell ref="B3:D6"/>
    <mergeCell ref="E3:G3"/>
    <mergeCell ref="H3:J3"/>
    <mergeCell ref="K3:M3"/>
    <mergeCell ref="N2:P2"/>
    <mergeCell ref="Q2:S2"/>
    <mergeCell ref="AH3:AH6"/>
    <mergeCell ref="E5:G5"/>
    <mergeCell ref="H5:J5"/>
    <mergeCell ref="K5:M5"/>
    <mergeCell ref="N5:P5"/>
    <mergeCell ref="Q5:S5"/>
    <mergeCell ref="T5:V5"/>
    <mergeCell ref="W5:Y5"/>
    <mergeCell ref="Z3:Z6"/>
    <mergeCell ref="AA3:AA6"/>
    <mergeCell ref="A7:A10"/>
    <mergeCell ref="B7:D7"/>
    <mergeCell ref="E7:G10"/>
    <mergeCell ref="H7:J7"/>
    <mergeCell ref="K7:M7"/>
    <mergeCell ref="N7:P7"/>
    <mergeCell ref="Q7:S7"/>
    <mergeCell ref="T7:V7"/>
    <mergeCell ref="W7:Y7"/>
    <mergeCell ref="Z7:Z10"/>
    <mergeCell ref="AA7:AA10"/>
    <mergeCell ref="AB7:AB10"/>
    <mergeCell ref="W9:Y9"/>
    <mergeCell ref="AC7:AC10"/>
    <mergeCell ref="AD7:AD10"/>
    <mergeCell ref="AE7:AF10"/>
    <mergeCell ref="AH7:AH10"/>
    <mergeCell ref="B9:D9"/>
    <mergeCell ref="H9:J9"/>
    <mergeCell ref="K9:M9"/>
    <mergeCell ref="N9:P9"/>
    <mergeCell ref="Q9:S9"/>
    <mergeCell ref="T9:V9"/>
    <mergeCell ref="A11:A14"/>
    <mergeCell ref="B11:D11"/>
    <mergeCell ref="E11:G11"/>
    <mergeCell ref="H11:J14"/>
    <mergeCell ref="K11:M11"/>
    <mergeCell ref="N11:P11"/>
    <mergeCell ref="Q11:S11"/>
    <mergeCell ref="T11:V11"/>
    <mergeCell ref="W11:Y11"/>
    <mergeCell ref="Z11:Z14"/>
    <mergeCell ref="AA11:AA14"/>
    <mergeCell ref="AB11:AB14"/>
    <mergeCell ref="W13:Y13"/>
    <mergeCell ref="AC11:AC14"/>
    <mergeCell ref="AD11:AD14"/>
    <mergeCell ref="AE11:AF14"/>
    <mergeCell ref="AH11:AH14"/>
    <mergeCell ref="B13:D13"/>
    <mergeCell ref="E13:G13"/>
    <mergeCell ref="K13:M13"/>
    <mergeCell ref="N13:P13"/>
    <mergeCell ref="Q13:S13"/>
    <mergeCell ref="T13:V13"/>
    <mergeCell ref="A15:A18"/>
    <mergeCell ref="B15:D15"/>
    <mergeCell ref="E15:G15"/>
    <mergeCell ref="H15:J15"/>
    <mergeCell ref="K15:M18"/>
    <mergeCell ref="N15:P15"/>
    <mergeCell ref="Q15:S15"/>
    <mergeCell ref="T15:V15"/>
    <mergeCell ref="W15:Y15"/>
    <mergeCell ref="Z15:Z18"/>
    <mergeCell ref="AA15:AA18"/>
    <mergeCell ref="AB15:AB18"/>
    <mergeCell ref="W17:Y17"/>
    <mergeCell ref="AC15:AC18"/>
    <mergeCell ref="AD15:AD18"/>
    <mergeCell ref="AE15:AF18"/>
    <mergeCell ref="AH15:AH18"/>
    <mergeCell ref="B17:D17"/>
    <mergeCell ref="E17:G17"/>
    <mergeCell ref="H17:J17"/>
    <mergeCell ref="N17:P17"/>
    <mergeCell ref="Q17:S17"/>
    <mergeCell ref="T17:V17"/>
    <mergeCell ref="A19:A22"/>
    <mergeCell ref="B19:D19"/>
    <mergeCell ref="E19:G19"/>
    <mergeCell ref="H19:J19"/>
    <mergeCell ref="K19:M19"/>
    <mergeCell ref="N19:P22"/>
    <mergeCell ref="Q19:S19"/>
    <mergeCell ref="T19:V19"/>
    <mergeCell ref="W19:Y19"/>
    <mergeCell ref="Z19:Z22"/>
    <mergeCell ref="AA19:AA22"/>
    <mergeCell ref="AB19:AB22"/>
    <mergeCell ref="W21:Y21"/>
    <mergeCell ref="AC19:AC22"/>
    <mergeCell ref="AD19:AD22"/>
    <mergeCell ref="AE19:AF22"/>
    <mergeCell ref="AH19:AH22"/>
    <mergeCell ref="B21:D21"/>
    <mergeCell ref="E21:G21"/>
    <mergeCell ref="H21:J21"/>
    <mergeCell ref="K21:M21"/>
    <mergeCell ref="Q21:S21"/>
    <mergeCell ref="T21:V21"/>
    <mergeCell ref="A23:A26"/>
    <mergeCell ref="B23:D23"/>
    <mergeCell ref="E23:G23"/>
    <mergeCell ref="H23:J23"/>
    <mergeCell ref="K23:M23"/>
    <mergeCell ref="N23:P23"/>
    <mergeCell ref="Q23:S26"/>
    <mergeCell ref="T23:V23"/>
    <mergeCell ref="W23:Y23"/>
    <mergeCell ref="Z23:Z26"/>
    <mergeCell ref="AA23:AA26"/>
    <mergeCell ref="AB23:AB26"/>
    <mergeCell ref="W25:Y25"/>
    <mergeCell ref="AC23:AC26"/>
    <mergeCell ref="AD23:AD26"/>
    <mergeCell ref="AE23:AF26"/>
    <mergeCell ref="AH23:AH26"/>
    <mergeCell ref="B25:D25"/>
    <mergeCell ref="E25:G25"/>
    <mergeCell ref="H25:J25"/>
    <mergeCell ref="K25:M25"/>
    <mergeCell ref="N25:P25"/>
    <mergeCell ref="T25:V25"/>
    <mergeCell ref="A27:A30"/>
    <mergeCell ref="B27:D27"/>
    <mergeCell ref="E27:G27"/>
    <mergeCell ref="H27:J27"/>
    <mergeCell ref="K27:M27"/>
    <mergeCell ref="N27:P27"/>
    <mergeCell ref="Q27:S27"/>
    <mergeCell ref="T27:V30"/>
    <mergeCell ref="W27:Y27"/>
    <mergeCell ref="Z27:Z30"/>
    <mergeCell ref="AA27:AA30"/>
    <mergeCell ref="AB27:AB30"/>
    <mergeCell ref="W29:Y29"/>
    <mergeCell ref="AC27:AC30"/>
    <mergeCell ref="AD27:AD30"/>
    <mergeCell ref="AE27:AF30"/>
    <mergeCell ref="AH27:AH30"/>
    <mergeCell ref="B29:D29"/>
    <mergeCell ref="E29:G29"/>
    <mergeCell ref="H29:J29"/>
    <mergeCell ref="K29:M29"/>
    <mergeCell ref="N29:P29"/>
    <mergeCell ref="Q29:S29"/>
    <mergeCell ref="A31:A34"/>
    <mergeCell ref="B31:D31"/>
    <mergeCell ref="E31:G31"/>
    <mergeCell ref="H31:J31"/>
    <mergeCell ref="K31:M31"/>
    <mergeCell ref="N31:P31"/>
    <mergeCell ref="Q31:S31"/>
    <mergeCell ref="T31:V31"/>
    <mergeCell ref="W31:Y34"/>
    <mergeCell ref="Z31:Z34"/>
    <mergeCell ref="AA31:AA34"/>
    <mergeCell ref="AB31:AB34"/>
    <mergeCell ref="T33:V33"/>
    <mergeCell ref="AC31:AC34"/>
    <mergeCell ref="AD31:AD34"/>
    <mergeCell ref="AE31:AF34"/>
    <mergeCell ref="AH31:AH34"/>
    <mergeCell ref="B33:D33"/>
    <mergeCell ref="E33:G33"/>
    <mergeCell ref="H33:J33"/>
    <mergeCell ref="K33:M33"/>
    <mergeCell ref="N33:P33"/>
    <mergeCell ref="Q33:S3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山形県教育委員会</cp:lastModifiedBy>
  <cp:lastPrinted>2011-03-31T07:34:15Z</cp:lastPrinted>
  <dcterms:created xsi:type="dcterms:W3CDTF">2003-12-08T23:39:18Z</dcterms:created>
  <dcterms:modified xsi:type="dcterms:W3CDTF">2011-04-05T07:40:06Z</dcterms:modified>
  <cp:category/>
  <cp:version/>
  <cp:contentType/>
  <cp:contentStatus/>
</cp:coreProperties>
</file>