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BUE\Desktop\"/>
    </mc:Choice>
  </mc:AlternateContent>
  <xr:revisionPtr revIDLastSave="0" documentId="10_ncr:8100000_{CB5A26A4-1447-4472-884B-069E3BEB79D6}" xr6:coauthVersionLast="34" xr6:coauthVersionMax="34" xr10:uidLastSave="{00000000-0000-0000-0000-000000000000}"/>
  <bookViews>
    <workbookView xWindow="480" yWindow="75" windowWidth="18210" windowHeight="6000" xr2:uid="{00000000-000D-0000-FFFF-FFFF00000000}"/>
  </bookViews>
  <sheets>
    <sheet name="試合結果" sheetId="1" r:id="rId1"/>
    <sheet name="星取表" sheetId="2" r:id="rId2"/>
  </sheets>
  <definedNames>
    <definedName name="_xlnm.Print_Area" localSheetId="0">試合結果!$A$1:$Y$35</definedName>
    <definedName name="_xlnm.Print_Area" localSheetId="1">星取表!$A$1:$V$51</definedName>
  </definedNames>
  <calcPr calcId="162913"/>
</workbook>
</file>

<file path=xl/calcChain.xml><?xml version="1.0" encoding="utf-8"?>
<calcChain xmlns="http://schemas.openxmlformats.org/spreadsheetml/2006/main">
  <c r="L5" i="2" l="1"/>
  <c r="P15" i="2" l="1"/>
  <c r="L48" i="1" l="1"/>
  <c r="L46" i="1"/>
  <c r="P48" i="2" l="1"/>
  <c r="N48" i="2"/>
  <c r="R48" i="2" s="1"/>
  <c r="P46" i="2"/>
  <c r="N46" i="2"/>
  <c r="P44" i="2"/>
  <c r="N44" i="2"/>
  <c r="P40" i="2"/>
  <c r="N40" i="2"/>
  <c r="R40" i="2" s="1"/>
  <c r="P38" i="2"/>
  <c r="N38" i="2"/>
  <c r="P36" i="2"/>
  <c r="N36" i="2"/>
  <c r="P17" i="2"/>
  <c r="N17" i="2"/>
  <c r="R17" i="2" s="1"/>
  <c r="N15" i="2"/>
  <c r="P13" i="2"/>
  <c r="N13" i="2"/>
  <c r="P9" i="2"/>
  <c r="P7" i="2"/>
  <c r="P5" i="2"/>
  <c r="N9" i="2"/>
  <c r="N7" i="2"/>
  <c r="N5" i="2"/>
  <c r="C13" i="2"/>
  <c r="L13" i="2" s="1"/>
  <c r="R7" i="2" l="1"/>
  <c r="R5" i="2"/>
  <c r="R46" i="2"/>
  <c r="R36" i="2"/>
  <c r="R38" i="2"/>
  <c r="R9" i="2"/>
  <c r="R44" i="2"/>
  <c r="R15" i="2"/>
  <c r="R13" i="2"/>
  <c r="I48" i="2"/>
  <c r="L48" i="2" s="1"/>
  <c r="F46" i="2"/>
  <c r="L46" i="2" s="1"/>
  <c r="C44" i="2"/>
  <c r="L44" i="2" s="1"/>
  <c r="I43" i="2"/>
  <c r="F43" i="2"/>
  <c r="C43" i="2"/>
  <c r="I40" i="2"/>
  <c r="L40" i="2" s="1"/>
  <c r="F38" i="2"/>
  <c r="L38" i="2" s="1"/>
  <c r="C36" i="2"/>
  <c r="L36" i="2" s="1"/>
  <c r="F35" i="2"/>
  <c r="C35" i="2"/>
  <c r="I17" i="2"/>
  <c r="L17" i="2" s="1"/>
  <c r="F15" i="2"/>
  <c r="L15" i="2" s="1"/>
  <c r="I12" i="2"/>
  <c r="F12" i="2"/>
  <c r="C12" i="2"/>
  <c r="I9" i="2"/>
  <c r="L9" i="2" s="1"/>
  <c r="F7" i="2"/>
  <c r="L7" i="2" s="1"/>
  <c r="I4" i="2"/>
  <c r="F4" i="2"/>
  <c r="C4" i="2"/>
</calcChain>
</file>

<file path=xl/sharedStrings.xml><?xml version="1.0" encoding="utf-8"?>
<sst xmlns="http://schemas.openxmlformats.org/spreadsheetml/2006/main" count="200" uniqueCount="99">
  <si>
    <t>種別</t>
    <rPh sb="0" eb="2">
      <t>シュベツ</t>
    </rPh>
    <phoneticPr fontId="1"/>
  </si>
  <si>
    <t>8/17（金）</t>
    <rPh sb="5" eb="6">
      <t>キン</t>
    </rPh>
    <phoneticPr fontId="1"/>
  </si>
  <si>
    <t>みやぎ生協めぐみ野　B</t>
    <rPh sb="3" eb="5">
      <t>セイキョウ</t>
    </rPh>
    <rPh sb="8" eb="9">
      <t>ノ</t>
    </rPh>
    <phoneticPr fontId="1"/>
  </si>
  <si>
    <t>成年男子</t>
    <rPh sb="0" eb="2">
      <t>セイネン</t>
    </rPh>
    <rPh sb="2" eb="4">
      <t>ダンシ</t>
    </rPh>
    <phoneticPr fontId="1"/>
  </si>
  <si>
    <t>女　　子</t>
    <rPh sb="0" eb="1">
      <t>オンナ</t>
    </rPh>
    <rPh sb="3" eb="4">
      <t>コ</t>
    </rPh>
    <phoneticPr fontId="1"/>
  </si>
  <si>
    <t>少年男子</t>
    <rPh sb="0" eb="2">
      <t>ショウネン</t>
    </rPh>
    <rPh sb="2" eb="4">
      <t>ダンシ</t>
    </rPh>
    <phoneticPr fontId="1"/>
  </si>
  <si>
    <t>七ヶ浜スタジアム</t>
    <rPh sb="0" eb="3">
      <t>シチガハマ</t>
    </rPh>
    <phoneticPr fontId="1"/>
  </si>
  <si>
    <t>松島運動公園</t>
    <rPh sb="0" eb="2">
      <t>マツシマ</t>
    </rPh>
    <rPh sb="2" eb="6">
      <t>ウンドウコウエン</t>
    </rPh>
    <phoneticPr fontId="1"/>
  </si>
  <si>
    <t>宮城</t>
    <rPh sb="0" eb="2">
      <t>ミヤギ</t>
    </rPh>
    <phoneticPr fontId="1"/>
  </si>
  <si>
    <t>PK</t>
    <phoneticPr fontId="1"/>
  </si>
  <si>
    <t>8/18（土）</t>
    <rPh sb="5" eb="6">
      <t>ツチ</t>
    </rPh>
    <phoneticPr fontId="1"/>
  </si>
  <si>
    <t>8/19（日）</t>
    <rPh sb="5" eb="6">
      <t>ヒ</t>
    </rPh>
    <phoneticPr fontId="1"/>
  </si>
  <si>
    <t>福島</t>
    <rPh sb="0" eb="2">
      <t>フクシマ</t>
    </rPh>
    <phoneticPr fontId="1"/>
  </si>
  <si>
    <t>山形</t>
    <rPh sb="0" eb="2">
      <t>ヤマガタ</t>
    </rPh>
    <phoneticPr fontId="1"/>
  </si>
  <si>
    <t>青森</t>
    <rPh sb="0" eb="2">
      <t>アオモリ</t>
    </rPh>
    <phoneticPr fontId="1"/>
  </si>
  <si>
    <t>秋田</t>
    <rPh sb="0" eb="2">
      <t>アキタ</t>
    </rPh>
    <phoneticPr fontId="1"/>
  </si>
  <si>
    <t>岩手</t>
    <rPh sb="0" eb="2">
      <t>イワテ</t>
    </rPh>
    <phoneticPr fontId="1"/>
  </si>
  <si>
    <t>みやぎ生協めぐみ野　A</t>
    <rPh sb="3" eb="5">
      <t>セイキョウ</t>
    </rPh>
    <rPh sb="8" eb="9">
      <t>ノ</t>
    </rPh>
    <phoneticPr fontId="1"/>
  </si>
  <si>
    <t>第４５回　東北総合体育大会　サッカー競技　試合結果</t>
    <rPh sb="0" eb="1">
      <t>ダイ</t>
    </rPh>
    <rPh sb="3" eb="4">
      <t>カイ</t>
    </rPh>
    <rPh sb="5" eb="7">
      <t>トウホク</t>
    </rPh>
    <rPh sb="7" eb="9">
      <t>ソウゴウ</t>
    </rPh>
    <rPh sb="9" eb="11">
      <t>タイイク</t>
    </rPh>
    <rPh sb="11" eb="13">
      <t>タイカイ</t>
    </rPh>
    <rPh sb="18" eb="20">
      <t>キョウギ</t>
    </rPh>
    <rPh sb="21" eb="23">
      <t>シアイ</t>
    </rPh>
    <rPh sb="23" eb="25">
      <t>ケッカ</t>
    </rPh>
    <phoneticPr fontId="1"/>
  </si>
  <si>
    <t>【成年男子】　第73 回国民体育大会出場枠　2チーム</t>
    <rPh sb="1" eb="3">
      <t>セイネン</t>
    </rPh>
    <rPh sb="3" eb="5">
      <t>ダンシ</t>
    </rPh>
    <phoneticPr fontId="9"/>
  </si>
  <si>
    <t>Aブロック</t>
    <phoneticPr fontId="9"/>
  </si>
  <si>
    <t>勝点</t>
    <rPh sb="0" eb="1">
      <t>カ</t>
    </rPh>
    <rPh sb="1" eb="2">
      <t>テン</t>
    </rPh>
    <phoneticPr fontId="9"/>
  </si>
  <si>
    <t>得点</t>
    <rPh sb="0" eb="1">
      <t>トク</t>
    </rPh>
    <rPh sb="1" eb="2">
      <t>テン</t>
    </rPh>
    <phoneticPr fontId="9"/>
  </si>
  <si>
    <t>失点</t>
    <rPh sb="0" eb="1">
      <t>シツ</t>
    </rPh>
    <rPh sb="1" eb="2">
      <t>テン</t>
    </rPh>
    <phoneticPr fontId="9"/>
  </si>
  <si>
    <t>得失</t>
    <rPh sb="0" eb="2">
      <t>トクシツ</t>
    </rPh>
    <phoneticPr fontId="9"/>
  </si>
  <si>
    <t>順位</t>
    <rPh sb="0" eb="2">
      <t>ジュンイ</t>
    </rPh>
    <phoneticPr fontId="9"/>
  </si>
  <si>
    <t>①</t>
    <phoneticPr fontId="9"/>
  </si>
  <si>
    <t>宮城</t>
    <rPh sb="0" eb="2">
      <t>ミヤギ</t>
    </rPh>
    <phoneticPr fontId="9"/>
  </si>
  <si>
    <t>-</t>
    <phoneticPr fontId="9"/>
  </si>
  <si>
    <t>②</t>
    <phoneticPr fontId="9"/>
  </si>
  <si>
    <t>福島</t>
    <rPh sb="0" eb="2">
      <t>フクシマ</t>
    </rPh>
    <phoneticPr fontId="9"/>
  </si>
  <si>
    <t>③</t>
    <phoneticPr fontId="9"/>
  </si>
  <si>
    <t>秋田</t>
    <rPh sb="0" eb="2">
      <t>アキタ</t>
    </rPh>
    <phoneticPr fontId="9"/>
  </si>
  <si>
    <t>-</t>
    <phoneticPr fontId="9"/>
  </si>
  <si>
    <t>Bブロック</t>
    <phoneticPr fontId="9"/>
  </si>
  <si>
    <t>④</t>
    <phoneticPr fontId="9"/>
  </si>
  <si>
    <t>山形</t>
    <rPh sb="0" eb="2">
      <t>ヤマガタ</t>
    </rPh>
    <phoneticPr fontId="9"/>
  </si>
  <si>
    <t>⑤</t>
    <phoneticPr fontId="9"/>
  </si>
  <si>
    <t>青森</t>
    <rPh sb="0" eb="2">
      <t>アオモリ</t>
    </rPh>
    <phoneticPr fontId="9"/>
  </si>
  <si>
    <t>⑥</t>
    <phoneticPr fontId="9"/>
  </si>
  <si>
    <t>岩手</t>
    <rPh sb="0" eb="2">
      <t>イワテ</t>
    </rPh>
    <phoneticPr fontId="9"/>
  </si>
  <si>
    <t>【女子】　 第73 回国民体育大会出場枠　2チーム</t>
    <rPh sb="1" eb="3">
      <t>ジョシ</t>
    </rPh>
    <phoneticPr fontId="9"/>
  </si>
  <si>
    <t>【少年男子】　 第73 回国民体育大会出場枠　3チーム</t>
    <rPh sb="1" eb="3">
      <t>ショウネン</t>
    </rPh>
    <rPh sb="3" eb="5">
      <t>ダンシ</t>
    </rPh>
    <phoneticPr fontId="9"/>
  </si>
  <si>
    <t>Aブロック</t>
    <phoneticPr fontId="9"/>
  </si>
  <si>
    <t>1位</t>
    <rPh sb="1" eb="2">
      <t>イ</t>
    </rPh>
    <phoneticPr fontId="9"/>
  </si>
  <si>
    <t>青森県</t>
    <rPh sb="0" eb="2">
      <t>アオモリ</t>
    </rPh>
    <rPh sb="2" eb="3">
      <t>ケン</t>
    </rPh>
    <phoneticPr fontId="9"/>
  </si>
  <si>
    <t>-</t>
    <phoneticPr fontId="9"/>
  </si>
  <si>
    <t>4位</t>
    <rPh sb="1" eb="2">
      <t>イ</t>
    </rPh>
    <phoneticPr fontId="9"/>
  </si>
  <si>
    <t>宮城県</t>
    <rPh sb="0" eb="2">
      <t>ミヤギ</t>
    </rPh>
    <rPh sb="2" eb="3">
      <t>ケン</t>
    </rPh>
    <phoneticPr fontId="9"/>
  </si>
  <si>
    <t>5位</t>
    <rPh sb="1" eb="2">
      <t>イ</t>
    </rPh>
    <phoneticPr fontId="9"/>
  </si>
  <si>
    <t>福島県</t>
    <rPh sb="0" eb="2">
      <t>フクシマ</t>
    </rPh>
    <rPh sb="2" eb="3">
      <t>ケン</t>
    </rPh>
    <phoneticPr fontId="9"/>
  </si>
  <si>
    <t>Bブロック</t>
    <phoneticPr fontId="9"/>
  </si>
  <si>
    <t>2位</t>
    <rPh sb="1" eb="2">
      <t>イ</t>
    </rPh>
    <phoneticPr fontId="9"/>
  </si>
  <si>
    <t>岩手県</t>
    <rPh sb="0" eb="2">
      <t>イワテ</t>
    </rPh>
    <rPh sb="2" eb="3">
      <t>ケン</t>
    </rPh>
    <phoneticPr fontId="9"/>
  </si>
  <si>
    <t>3位</t>
    <rPh sb="1" eb="2">
      <t>イ</t>
    </rPh>
    <phoneticPr fontId="9"/>
  </si>
  <si>
    <t>山形県</t>
    <rPh sb="0" eb="2">
      <t>ヤマガタ</t>
    </rPh>
    <rPh sb="2" eb="3">
      <t>ケン</t>
    </rPh>
    <phoneticPr fontId="9"/>
  </si>
  <si>
    <t>6位</t>
    <rPh sb="1" eb="2">
      <t>イ</t>
    </rPh>
    <phoneticPr fontId="9"/>
  </si>
  <si>
    <t>秋田県</t>
    <rPh sb="0" eb="2">
      <t>アキタ</t>
    </rPh>
    <rPh sb="2" eb="3">
      <t>ケン</t>
    </rPh>
    <phoneticPr fontId="9"/>
  </si>
  <si>
    <t>秋田</t>
    <rPh sb="0" eb="2">
      <t>アキタ</t>
    </rPh>
    <phoneticPr fontId="13"/>
  </si>
  <si>
    <t>青森</t>
    <rPh sb="0" eb="2">
      <t>アオモリ</t>
    </rPh>
    <phoneticPr fontId="13"/>
  </si>
  <si>
    <t>岩手</t>
    <rPh sb="0" eb="2">
      <t>イワテ</t>
    </rPh>
    <phoneticPr fontId="13"/>
  </si>
  <si>
    <t>山形</t>
    <rPh sb="0" eb="2">
      <t>ヤマガタ</t>
    </rPh>
    <phoneticPr fontId="13"/>
  </si>
  <si>
    <t>福島
前年2位</t>
    <rPh sb="0" eb="2">
      <t>フクシマ</t>
    </rPh>
    <rPh sb="3" eb="5">
      <t>ゼンネン</t>
    </rPh>
    <rPh sb="6" eb="7">
      <t>イ</t>
    </rPh>
    <phoneticPr fontId="13"/>
  </si>
  <si>
    <r>
      <t xml:space="preserve">宮城
</t>
    </r>
    <r>
      <rPr>
        <sz val="11"/>
        <color indexed="8"/>
        <rFont val="ＭＳ Ｐゴシック"/>
        <family val="3"/>
        <charset val="128"/>
      </rPr>
      <t>前年優勝</t>
    </r>
    <rPh sb="0" eb="2">
      <t>ミヤギ</t>
    </rPh>
    <rPh sb="3" eb="5">
      <t>ゼンネン</t>
    </rPh>
    <rPh sb="5" eb="7">
      <t>ユウショウ</t>
    </rPh>
    <phoneticPr fontId="13"/>
  </si>
  <si>
    <t>マッチNO</t>
    <phoneticPr fontId="1"/>
  </si>
  <si>
    <t>kickoff</t>
    <phoneticPr fontId="1"/>
  </si>
  <si>
    <t>○</t>
    <phoneticPr fontId="1"/>
  </si>
  <si>
    <t>△</t>
    <phoneticPr fontId="1"/>
  </si>
  <si>
    <t>延長</t>
    <rPh sb="0" eb="2">
      <t>エンチョウ</t>
    </rPh>
    <phoneticPr fontId="1"/>
  </si>
  <si>
    <t>✕</t>
    <phoneticPr fontId="1"/>
  </si>
  <si>
    <t>▲</t>
    <phoneticPr fontId="1"/>
  </si>
  <si>
    <t>PK 2-3</t>
    <phoneticPr fontId="1"/>
  </si>
  <si>
    <t>○</t>
    <phoneticPr fontId="1"/>
  </si>
  <si>
    <t>○</t>
    <phoneticPr fontId="1"/>
  </si>
  <si>
    <t>△</t>
    <phoneticPr fontId="1"/>
  </si>
  <si>
    <t>○</t>
    <phoneticPr fontId="1"/>
  </si>
  <si>
    <t>●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</si>
  <si>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</si>
  <si>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</si>
  <si>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</si>
  <si>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</si>
  <si>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</si>
  <si>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東北総合体育大会　（8/19分）</t>
    <rPh sb="0" eb="2">
      <t>トウホク</t>
    </rPh>
    <rPh sb="2" eb="4">
      <t>ソウゴウ</t>
    </rPh>
    <rPh sb="4" eb="6">
      <t>タイイク</t>
    </rPh>
    <rPh sb="6" eb="8">
      <t>タイカイ</t>
    </rPh>
    <rPh sb="14" eb="15">
      <t>ブン</t>
    </rPh>
    <phoneticPr fontId="1"/>
  </si>
  <si>
    <t>○</t>
    <phoneticPr fontId="1"/>
  </si>
  <si>
    <t>△</t>
    <phoneticPr fontId="1"/>
  </si>
  <si>
    <t>▲</t>
    <phoneticPr fontId="1"/>
  </si>
  <si>
    <t>●</t>
    <phoneticPr fontId="1"/>
  </si>
  <si>
    <t>PK</t>
    <phoneticPr fontId="1"/>
  </si>
  <si>
    <t>第3代表決定戦　福島 1―0 岩手(延長)</t>
    <rPh sb="8" eb="10">
      <t>フクシマ</t>
    </rPh>
    <rPh sb="15" eb="17">
      <t>イワテ</t>
    </rPh>
    <rPh sb="18" eb="20">
      <t>エンチョウ</t>
    </rPh>
    <phoneticPr fontId="9"/>
  </si>
  <si>
    <t>～国民体育大会　出場チーム～</t>
  </si>
  <si>
    <t>・成年男子</t>
  </si>
  <si>
    <t>・女子</t>
  </si>
  <si>
    <t>・少年男子</t>
  </si>
  <si>
    <t>岩手　秋田</t>
    <phoneticPr fontId="1"/>
  </si>
  <si>
    <t>岩手　秋田</t>
    <phoneticPr fontId="1"/>
  </si>
  <si>
    <t>宮城　福島</t>
    <phoneticPr fontId="1"/>
  </si>
  <si>
    <t>山形　青森　福島</t>
    <phoneticPr fontId="1"/>
  </si>
  <si>
    <t>宮城</t>
    <rPh sb="0" eb="2">
      <t>ミヤギ</t>
    </rPh>
    <phoneticPr fontId="1"/>
  </si>
  <si>
    <t>山形</t>
    <rPh sb="0" eb="2">
      <t>ヤマガタ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</si>
</sst>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Meiryo UI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0"/>
      <name val="HGS創英角ﾎﾟｯﾌﾟ体"/>
      <family val="3"/>
      <charset val="128"/>
    </font>
    <font>
      <sz val="11"/>
      <name val="HGS創英角ﾎﾟｯﾌﾟ体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rgb="FFFF0000"/>
      </top>
      <bottom style="hair">
        <color indexed="64"/>
      </bottom>
      <diagonal/>
    </border>
    <border>
      <left style="hair">
        <color indexed="64"/>
      </left>
      <right style="thin">
        <color rgb="FFFF0000"/>
      </right>
      <top style="thin">
        <color rgb="FFFF0000"/>
      </top>
      <bottom style="hair">
        <color indexed="64"/>
      </bottom>
      <diagonal/>
    </border>
    <border>
      <left style="hair">
        <color indexed="64"/>
      </left>
      <right style="thin">
        <color rgb="FFFF0000"/>
      </right>
      <top style="hair">
        <color indexed="64"/>
      </top>
      <bottom style="thin">
        <color indexed="64"/>
      </bottom>
      <diagonal/>
    </border>
    <border>
      <left style="thin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FF0000"/>
      </left>
      <right style="hair">
        <color indexed="64"/>
      </right>
      <top style="hair">
        <color indexed="64"/>
      </top>
      <bottom style="thin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 style="dotted">
        <color indexed="64"/>
      </bottom>
      <diagonal/>
    </border>
    <border>
      <left style="thick">
        <color rgb="FFFF0000"/>
      </left>
      <right/>
      <top style="dotted">
        <color indexed="64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 style="dotted">
        <color indexed="64"/>
      </top>
      <bottom style="thin">
        <color indexed="64"/>
      </bottom>
      <diagonal/>
    </border>
    <border>
      <left style="thick">
        <color rgb="FFFF0000"/>
      </left>
      <right/>
      <top style="dotted">
        <color indexed="64"/>
      </top>
      <bottom style="thick">
        <color rgb="FFFF0000"/>
      </bottom>
      <diagonal/>
    </border>
    <border>
      <left/>
      <right/>
      <top style="dotted">
        <color indexed="64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dotted">
        <color indexed="64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</cellStyleXfs>
  <cellXfs count="18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2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3" xfId="0" applyNumberFormat="1" applyBorder="1">
      <alignment vertical="center"/>
    </xf>
    <xf numFmtId="20" fontId="0" fillId="0" borderId="3" xfId="0" applyNumberFormat="1" applyBorder="1" applyAlignment="1">
      <alignment vertical="center"/>
    </xf>
    <xf numFmtId="20" fontId="0" fillId="0" borderId="21" xfId="0" applyNumberForma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4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2" xfId="0" applyBorder="1" applyAlignment="1">
      <alignment vertical="center" textRotation="255"/>
    </xf>
    <xf numFmtId="0" fontId="0" fillId="0" borderId="20" xfId="0" applyBorder="1">
      <alignment vertical="center"/>
    </xf>
    <xf numFmtId="0" fontId="0" fillId="0" borderId="18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0" fontId="0" fillId="0" borderId="20" xfId="0" applyNumberFormat="1" applyBorder="1" applyAlignment="1">
      <alignment vertical="center"/>
    </xf>
    <xf numFmtId="20" fontId="0" fillId="0" borderId="12" xfId="0" applyNumberForma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0" fillId="0" borderId="12" xfId="0" applyNumberFormat="1" applyBorder="1">
      <alignment vertical="center"/>
    </xf>
    <xf numFmtId="20" fontId="0" fillId="0" borderId="20" xfId="0" applyNumberFormat="1" applyBorder="1">
      <alignment vertical="center"/>
    </xf>
    <xf numFmtId="20" fontId="0" fillId="0" borderId="12" xfId="0" applyNumberFormat="1" applyBorder="1" applyAlignment="1">
      <alignment horizontal="center" vertical="center"/>
    </xf>
    <xf numFmtId="0" fontId="8" fillId="2" borderId="0" xfId="0" applyFont="1" applyFill="1">
      <alignment vertical="center"/>
    </xf>
    <xf numFmtId="0" fontId="12" fillId="3" borderId="12" xfId="3" applyFont="1" applyFill="1" applyBorder="1" applyAlignment="1">
      <alignment horizontal="center" vertical="center"/>
    </xf>
    <xf numFmtId="0" fontId="12" fillId="3" borderId="13" xfId="3" applyFont="1" applyFill="1" applyBorder="1" applyAlignment="1">
      <alignment horizontal="center" vertical="center"/>
    </xf>
    <xf numFmtId="0" fontId="12" fillId="3" borderId="14" xfId="3" applyFont="1" applyFill="1" applyBorder="1" applyAlignment="1">
      <alignment horizontal="center" vertical="center"/>
    </xf>
    <xf numFmtId="0" fontId="12" fillId="2" borderId="12" xfId="3" applyFont="1" applyFill="1" applyBorder="1" applyAlignment="1">
      <alignment horizontal="center" vertical="center"/>
    </xf>
    <xf numFmtId="0" fontId="12" fillId="2" borderId="13" xfId="3" applyFont="1" applyFill="1" applyBorder="1" applyAlignment="1">
      <alignment horizontal="center" vertical="center"/>
    </xf>
    <xf numFmtId="0" fontId="12" fillId="2" borderId="14" xfId="3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49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vertical="center" shrinkToFit="1"/>
    </xf>
    <xf numFmtId="0" fontId="0" fillId="2" borderId="0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0" fillId="2" borderId="43" xfId="0" applyFill="1" applyBorder="1">
      <alignment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47" xfId="0" applyFill="1" applyBorder="1" applyAlignment="1">
      <alignment vertical="center"/>
    </xf>
    <xf numFmtId="56" fontId="0" fillId="2" borderId="0" xfId="0" applyNumberFormat="1" applyFill="1" applyAlignment="1">
      <alignment horizontal="center" vertical="center" shrinkToFit="1"/>
    </xf>
    <xf numFmtId="0" fontId="0" fillId="2" borderId="45" xfId="0" applyFill="1" applyBorder="1" applyAlignment="1">
      <alignment vertical="center"/>
    </xf>
    <xf numFmtId="56" fontId="0" fillId="2" borderId="37" xfId="0" applyNumberForma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7" fillId="2" borderId="0" xfId="0" applyFont="1" applyFill="1">
      <alignment vertical="center"/>
    </xf>
    <xf numFmtId="0" fontId="21" fillId="0" borderId="17" xfId="0" applyFont="1" applyBorder="1" applyAlignment="1">
      <alignment horizontal="center" vertical="center"/>
    </xf>
    <xf numFmtId="0" fontId="20" fillId="0" borderId="19" xfId="0" applyFont="1" applyBorder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0" fillId="2" borderId="45" xfId="0" applyFill="1" applyBorder="1" applyAlignment="1">
      <alignment horizontal="left" vertical="center"/>
    </xf>
    <xf numFmtId="0" fontId="0" fillId="2" borderId="46" xfId="0" applyFill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2" borderId="58" xfId="0" applyFill="1" applyBorder="1" applyAlignment="1">
      <alignment vertical="center"/>
    </xf>
    <xf numFmtId="0" fontId="0" fillId="2" borderId="59" xfId="0" applyFill="1" applyBorder="1" applyAlignment="1">
      <alignment vertical="center"/>
    </xf>
    <xf numFmtId="0" fontId="0" fillId="2" borderId="60" xfId="0" applyFill="1" applyBorder="1">
      <alignment vertical="center"/>
    </xf>
    <xf numFmtId="0" fontId="0" fillId="2" borderId="61" xfId="0" applyFill="1" applyBorder="1">
      <alignment vertical="center"/>
    </xf>
    <xf numFmtId="0" fontId="0" fillId="2" borderId="62" xfId="0" applyFill="1" applyBorder="1" applyAlignment="1">
      <alignment vertical="center"/>
    </xf>
    <xf numFmtId="0" fontId="0" fillId="2" borderId="63" xfId="0" applyFill="1" applyBorder="1">
      <alignment vertical="center"/>
    </xf>
    <xf numFmtId="0" fontId="0" fillId="2" borderId="64" xfId="0" applyFill="1" applyBorder="1">
      <alignment vertical="center"/>
    </xf>
    <xf numFmtId="0" fontId="0" fillId="2" borderId="65" xfId="0" applyFill="1" applyBorder="1">
      <alignment vertical="center"/>
    </xf>
    <xf numFmtId="0" fontId="0" fillId="2" borderId="66" xfId="0" applyFill="1" applyBorder="1" applyAlignment="1">
      <alignment vertical="center"/>
    </xf>
    <xf numFmtId="0" fontId="0" fillId="2" borderId="67" xfId="0" applyFill="1" applyBorder="1">
      <alignment vertical="center"/>
    </xf>
    <xf numFmtId="0" fontId="0" fillId="2" borderId="61" xfId="0" applyFill="1" applyBorder="1" applyAlignment="1">
      <alignment vertical="center"/>
    </xf>
    <xf numFmtId="0" fontId="0" fillId="2" borderId="69" xfId="0" applyFill="1" applyBorder="1" applyAlignment="1">
      <alignment vertical="center"/>
    </xf>
    <xf numFmtId="0" fontId="0" fillId="2" borderId="69" xfId="0" applyFill="1" applyBorder="1">
      <alignment vertical="center"/>
    </xf>
    <xf numFmtId="0" fontId="0" fillId="2" borderId="68" xfId="0" applyFill="1" applyBorder="1">
      <alignment vertical="center"/>
    </xf>
    <xf numFmtId="0" fontId="0" fillId="2" borderId="69" xfId="0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7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0" xfId="1" applyFont="1" applyFill="1" applyBorder="1" applyAlignment="1">
      <alignment horizontal="center" vertical="center"/>
    </xf>
    <xf numFmtId="0" fontId="10" fillId="2" borderId="15" xfId="1" applyFont="1" applyFill="1" applyBorder="1" applyAlignment="1">
      <alignment horizontal="center" vertical="center"/>
    </xf>
    <xf numFmtId="0" fontId="10" fillId="2" borderId="32" xfId="1" applyFont="1" applyFill="1" applyBorder="1" applyAlignment="1">
      <alignment horizontal="center" vertical="center"/>
    </xf>
    <xf numFmtId="0" fontId="10" fillId="2" borderId="39" xfId="1" applyFont="1" applyFill="1" applyBorder="1" applyAlignment="1">
      <alignment horizontal="center" vertical="center"/>
    </xf>
    <xf numFmtId="0" fontId="10" fillId="2" borderId="33" xfId="2" applyFont="1" applyFill="1" applyBorder="1" applyAlignment="1">
      <alignment horizontal="center" vertical="center" shrinkToFit="1"/>
    </xf>
    <xf numFmtId="0" fontId="10" fillId="2" borderId="40" xfId="2" applyFont="1" applyFill="1" applyBorder="1" applyAlignment="1">
      <alignment horizontal="center" vertical="center" shrinkToFit="1"/>
    </xf>
    <xf numFmtId="0" fontId="12" fillId="3" borderId="34" xfId="3" applyFont="1" applyFill="1" applyBorder="1" applyAlignment="1">
      <alignment horizontal="center" vertical="center"/>
    </xf>
    <xf numFmtId="0" fontId="12" fillId="3" borderId="35" xfId="3" applyFont="1" applyFill="1" applyBorder="1" applyAlignment="1">
      <alignment horizontal="center" vertical="center"/>
    </xf>
    <xf numFmtId="0" fontId="12" fillId="3" borderId="36" xfId="3" applyFont="1" applyFill="1" applyBorder="1" applyAlignment="1">
      <alignment horizontal="center" vertical="center"/>
    </xf>
    <xf numFmtId="0" fontId="12" fillId="2" borderId="34" xfId="3" applyFont="1" applyFill="1" applyBorder="1" applyAlignment="1">
      <alignment horizontal="center" vertical="center"/>
    </xf>
    <xf numFmtId="0" fontId="12" fillId="2" borderId="35" xfId="3" applyFont="1" applyFill="1" applyBorder="1" applyAlignment="1">
      <alignment horizontal="center" vertical="center"/>
    </xf>
    <xf numFmtId="0" fontId="12" fillId="2" borderId="36" xfId="3" applyFont="1" applyFill="1" applyBorder="1" applyAlignment="1">
      <alignment horizontal="center" vertical="center"/>
    </xf>
    <xf numFmtId="0" fontId="11" fillId="2" borderId="37" xfId="1" applyFont="1" applyFill="1" applyBorder="1" applyAlignment="1">
      <alignment horizontal="center" vertical="center"/>
    </xf>
    <xf numFmtId="0" fontId="11" fillId="2" borderId="38" xfId="1" applyFont="1" applyFill="1" applyBorder="1">
      <alignment vertical="center"/>
    </xf>
    <xf numFmtId="0" fontId="11" fillId="2" borderId="41" xfId="1" applyFont="1" applyFill="1" applyBorder="1">
      <alignment vertical="center"/>
    </xf>
    <xf numFmtId="0" fontId="11" fillId="2" borderId="42" xfId="1" applyFont="1" applyFill="1" applyBorder="1">
      <alignment vertical="center"/>
    </xf>
    <xf numFmtId="0" fontId="11" fillId="2" borderId="38" xfId="1" applyFont="1" applyFill="1" applyBorder="1" applyAlignment="1">
      <alignment horizontal="center" vertical="center"/>
    </xf>
    <xf numFmtId="0" fontId="11" fillId="2" borderId="41" xfId="1" applyFont="1" applyFill="1" applyBorder="1" applyAlignment="1">
      <alignment horizontal="center" vertical="center"/>
    </xf>
    <xf numFmtId="0" fontId="11" fillId="2" borderId="42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18" fillId="2" borderId="29" xfId="1" applyFont="1" applyFill="1" applyBorder="1" applyAlignment="1">
      <alignment horizontal="center" vertical="center"/>
    </xf>
    <xf numFmtId="0" fontId="10" fillId="2" borderId="30" xfId="1" applyFont="1" applyFill="1" applyBorder="1" applyAlignment="1">
      <alignment horizontal="center" vertical="center" shrinkToFit="1"/>
    </xf>
    <xf numFmtId="0" fontId="10" fillId="2" borderId="31" xfId="1" applyFont="1" applyFill="1" applyBorder="1" applyAlignment="1">
      <alignment horizontal="center" vertical="center" shrinkToFit="1"/>
    </xf>
    <xf numFmtId="0" fontId="10" fillId="2" borderId="15" xfId="1" applyFont="1" applyFill="1" applyBorder="1" applyAlignment="1">
      <alignment horizontal="center" vertical="center" shrinkToFit="1"/>
    </xf>
    <xf numFmtId="0" fontId="10" fillId="2" borderId="15" xfId="1" applyFont="1" applyFill="1" applyBorder="1">
      <alignment vertical="center"/>
    </xf>
    <xf numFmtId="0" fontId="19" fillId="2" borderId="0" xfId="1" applyFont="1" applyFill="1" applyBorder="1" applyAlignment="1">
      <alignment horizontal="center" vertical="center"/>
    </xf>
    <xf numFmtId="0" fontId="19" fillId="2" borderId="29" xfId="1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56" fontId="0" fillId="2" borderId="0" xfId="0" applyNumberFormat="1" applyFill="1" applyAlignment="1">
      <alignment horizontal="center" vertical="center" shrinkToFit="1"/>
    </xf>
    <xf numFmtId="0" fontId="0" fillId="2" borderId="46" xfId="0" applyFill="1" applyBorder="1" applyAlignment="1">
      <alignment horizontal="center" vertical="center"/>
    </xf>
    <xf numFmtId="56" fontId="0" fillId="2" borderId="45" xfId="0" applyNumberFormat="1" applyFill="1" applyBorder="1" applyAlignment="1">
      <alignment horizontal="center" vertical="center" shrinkToFi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</cellXfs>
  <cellStyles count="4">
    <cellStyle name="標準" xfId="0" builtinId="0"/>
    <cellStyle name="標準_09 クラブユース U15宮城日程．結果 0429" xfId="2" xr:uid="{00000000-0005-0000-0000-000001000000}"/>
    <cellStyle name="標準_８チ‐ムリ‐グ表(原本）" xfId="3" xr:uid="{00000000-0005-0000-0000-000002000000}"/>
    <cellStyle name="標準_Cグループ日程(1)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68580</xdr:rowOff>
    </xdr:from>
    <xdr:to>
      <xdr:col>6</xdr:col>
      <xdr:colOff>7620</xdr:colOff>
      <xdr:row>5</xdr:row>
      <xdr:rowOff>68580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562100" y="1379220"/>
          <a:ext cx="12192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22860</xdr:colOff>
      <xdr:row>5</xdr:row>
      <xdr:rowOff>76200</xdr:rowOff>
    </xdr:from>
    <xdr:to>
      <xdr:col>14</xdr:col>
      <xdr:colOff>30480</xdr:colOff>
      <xdr:row>5</xdr:row>
      <xdr:rowOff>76200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3680460" y="1386840"/>
          <a:ext cx="12192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5</xdr:row>
      <xdr:rowOff>68580</xdr:rowOff>
    </xdr:from>
    <xdr:to>
      <xdr:col>22</xdr:col>
      <xdr:colOff>7620</xdr:colOff>
      <xdr:row>5</xdr:row>
      <xdr:rowOff>68580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5753100" y="1379220"/>
          <a:ext cx="12192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</xdr:colOff>
      <xdr:row>9</xdr:row>
      <xdr:rowOff>91440</xdr:rowOff>
    </xdr:from>
    <xdr:to>
      <xdr:col>6</xdr:col>
      <xdr:colOff>22860</xdr:colOff>
      <xdr:row>9</xdr:row>
      <xdr:rowOff>91440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1577340" y="2110740"/>
          <a:ext cx="12192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9</xdr:row>
      <xdr:rowOff>99060</xdr:rowOff>
    </xdr:from>
    <xdr:to>
      <xdr:col>14</xdr:col>
      <xdr:colOff>7620</xdr:colOff>
      <xdr:row>9</xdr:row>
      <xdr:rowOff>99060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3657600" y="2118360"/>
          <a:ext cx="12192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7620</xdr:colOff>
      <xdr:row>9</xdr:row>
      <xdr:rowOff>99060</xdr:rowOff>
    </xdr:from>
    <xdr:to>
      <xdr:col>22</xdr:col>
      <xdr:colOff>15240</xdr:colOff>
      <xdr:row>9</xdr:row>
      <xdr:rowOff>99060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5760720" y="2118360"/>
          <a:ext cx="12192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182880</xdr:colOff>
      <xdr:row>14</xdr:row>
      <xdr:rowOff>83820</xdr:rowOff>
    </xdr:from>
    <xdr:to>
      <xdr:col>6</xdr:col>
      <xdr:colOff>0</xdr:colOff>
      <xdr:row>14</xdr:row>
      <xdr:rowOff>83820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1554480" y="3093720"/>
          <a:ext cx="12192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175260</xdr:colOff>
      <xdr:row>17</xdr:row>
      <xdr:rowOff>76200</xdr:rowOff>
    </xdr:from>
    <xdr:to>
      <xdr:col>5</xdr:col>
      <xdr:colOff>106680</xdr:colOff>
      <xdr:row>17</xdr:row>
      <xdr:rowOff>76200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1546860" y="3710940"/>
          <a:ext cx="12192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182880</xdr:colOff>
      <xdr:row>14</xdr:row>
      <xdr:rowOff>83820</xdr:rowOff>
    </xdr:from>
    <xdr:to>
      <xdr:col>14</xdr:col>
      <xdr:colOff>0</xdr:colOff>
      <xdr:row>14</xdr:row>
      <xdr:rowOff>83820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3649980" y="3093720"/>
          <a:ext cx="12192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17</xdr:row>
      <xdr:rowOff>60960</xdr:rowOff>
    </xdr:from>
    <xdr:to>
      <xdr:col>14</xdr:col>
      <xdr:colOff>7620</xdr:colOff>
      <xdr:row>17</xdr:row>
      <xdr:rowOff>60960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3657600" y="3695700"/>
          <a:ext cx="12192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7620</xdr:colOff>
      <xdr:row>14</xdr:row>
      <xdr:rowOff>76200</xdr:rowOff>
    </xdr:from>
    <xdr:to>
      <xdr:col>22</xdr:col>
      <xdr:colOff>15240</xdr:colOff>
      <xdr:row>14</xdr:row>
      <xdr:rowOff>76200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5760720" y="3086100"/>
          <a:ext cx="12192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7620</xdr:colOff>
      <xdr:row>28</xdr:row>
      <xdr:rowOff>99060</xdr:rowOff>
    </xdr:from>
    <xdr:to>
      <xdr:col>22</xdr:col>
      <xdr:colOff>15240</xdr:colOff>
      <xdr:row>28</xdr:row>
      <xdr:rowOff>99060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5760720" y="6073140"/>
          <a:ext cx="12192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1"/>
  <sheetViews>
    <sheetView tabSelected="1" view="pageBreakPreview" topLeftCell="A16" zoomScale="110" zoomScaleNormal="100" zoomScaleSheetLayoutView="110" workbookViewId="0">
      <selection activeCell="AC21" sqref="AC21"/>
    </sheetView>
  </sheetViews>
  <sheetFormatPr defaultRowHeight="13.5" x14ac:dyDescent="0.15"/>
  <cols>
    <col min="1" max="3" width="5.5" customWidth="1"/>
    <col min="4" max="4" width="3.375" customWidth="1"/>
    <col min="5" max="5" width="2.75" customWidth="1"/>
    <col min="6" max="6" width="1.625" customWidth="1"/>
    <col min="7" max="7" width="2.75" customWidth="1"/>
    <col min="8" max="8" width="3.375" customWidth="1"/>
    <col min="9" max="11" width="5.5" customWidth="1"/>
    <col min="12" max="12" width="3.375" customWidth="1"/>
    <col min="13" max="13" width="2.75" customWidth="1"/>
    <col min="14" max="14" width="1.625" customWidth="1"/>
    <col min="15" max="15" width="2.75" customWidth="1"/>
    <col min="16" max="16" width="3.375" customWidth="1"/>
    <col min="17" max="19" width="5.5" customWidth="1"/>
    <col min="20" max="20" width="3.375" customWidth="1"/>
    <col min="21" max="21" width="2.75" customWidth="1"/>
    <col min="22" max="22" width="1.625" customWidth="1"/>
    <col min="23" max="23" width="2.75" customWidth="1"/>
    <col min="24" max="24" width="3.375" customWidth="1"/>
    <col min="25" max="25" width="5.5" customWidth="1"/>
    <col min="26" max="30" width="4.125" customWidth="1"/>
  </cols>
  <sheetData>
    <row r="1" spans="1:25" ht="31.15" customHeight="1" x14ac:dyDescent="0.15">
      <c r="A1" s="119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</row>
    <row r="2" spans="1:25" ht="18" customHeight="1" x14ac:dyDescent="0.15">
      <c r="A2" s="5" t="s">
        <v>0</v>
      </c>
      <c r="B2" s="63" t="s">
        <v>64</v>
      </c>
      <c r="C2" s="145" t="s">
        <v>1</v>
      </c>
      <c r="D2" s="146"/>
      <c r="E2" s="146"/>
      <c r="F2" s="146"/>
      <c r="G2" s="146"/>
      <c r="H2" s="146"/>
      <c r="I2" s="147"/>
      <c r="J2" s="63" t="s">
        <v>64</v>
      </c>
      <c r="K2" s="142" t="s">
        <v>10</v>
      </c>
      <c r="L2" s="143"/>
      <c r="M2" s="143"/>
      <c r="N2" s="143"/>
      <c r="O2" s="143"/>
      <c r="P2" s="143"/>
      <c r="Q2" s="144"/>
      <c r="R2" s="63" t="s">
        <v>64</v>
      </c>
      <c r="S2" s="142" t="s">
        <v>11</v>
      </c>
      <c r="T2" s="143"/>
      <c r="U2" s="143"/>
      <c r="V2" s="143"/>
      <c r="W2" s="143"/>
      <c r="X2" s="143"/>
      <c r="Y2" s="144"/>
    </row>
    <row r="3" spans="1:25" ht="18" customHeight="1" x14ac:dyDescent="0.15">
      <c r="A3" s="85" t="s">
        <v>3</v>
      </c>
      <c r="B3" s="64" t="s">
        <v>65</v>
      </c>
      <c r="C3" s="93" t="s">
        <v>2</v>
      </c>
      <c r="D3" s="94"/>
      <c r="E3" s="94"/>
      <c r="F3" s="94"/>
      <c r="G3" s="94"/>
      <c r="H3" s="94"/>
      <c r="I3" s="95"/>
      <c r="J3" s="64" t="s">
        <v>65</v>
      </c>
      <c r="K3" s="93" t="s">
        <v>17</v>
      </c>
      <c r="L3" s="94"/>
      <c r="M3" s="94"/>
      <c r="N3" s="94"/>
      <c r="O3" s="94"/>
      <c r="P3" s="94"/>
      <c r="Q3" s="95"/>
      <c r="R3" s="64" t="s">
        <v>65</v>
      </c>
      <c r="S3" s="93" t="s">
        <v>17</v>
      </c>
      <c r="T3" s="94"/>
      <c r="U3" s="94"/>
      <c r="V3" s="94"/>
      <c r="W3" s="94"/>
      <c r="X3" s="94"/>
      <c r="Y3" s="95"/>
    </row>
    <row r="4" spans="1:25" ht="18" customHeight="1" x14ac:dyDescent="0.15">
      <c r="A4" s="86"/>
      <c r="B4" s="18">
        <v>5</v>
      </c>
      <c r="C4" s="89" t="s">
        <v>8</v>
      </c>
      <c r="D4" s="96">
        <v>3</v>
      </c>
      <c r="E4" s="19">
        <v>2</v>
      </c>
      <c r="F4" s="23"/>
      <c r="G4" s="19">
        <v>0</v>
      </c>
      <c r="H4" s="96">
        <v>2</v>
      </c>
      <c r="I4" s="91" t="s">
        <v>12</v>
      </c>
      <c r="J4" s="18">
        <v>11</v>
      </c>
      <c r="K4" s="89" t="s">
        <v>12</v>
      </c>
      <c r="L4" s="96">
        <v>0</v>
      </c>
      <c r="M4" s="19">
        <v>0</v>
      </c>
      <c r="N4" s="23"/>
      <c r="O4" s="19">
        <v>0</v>
      </c>
      <c r="P4" s="96">
        <v>1</v>
      </c>
      <c r="Q4" s="91" t="s">
        <v>15</v>
      </c>
      <c r="R4" s="18">
        <v>16</v>
      </c>
      <c r="S4" s="89" t="s">
        <v>8</v>
      </c>
      <c r="T4" s="96">
        <v>0</v>
      </c>
      <c r="U4" s="19">
        <v>0</v>
      </c>
      <c r="V4" s="23"/>
      <c r="W4" s="19">
        <v>0</v>
      </c>
      <c r="X4" s="96">
        <v>0</v>
      </c>
      <c r="Y4" s="91" t="s">
        <v>15</v>
      </c>
    </row>
    <row r="5" spans="1:25" ht="18" customHeight="1" x14ac:dyDescent="0.15">
      <c r="A5" s="86"/>
      <c r="B5" s="6">
        <v>0.41666666666666669</v>
      </c>
      <c r="C5" s="90"/>
      <c r="D5" s="97"/>
      <c r="E5" s="1">
        <v>1</v>
      </c>
      <c r="F5" s="24"/>
      <c r="G5" s="1">
        <v>2</v>
      </c>
      <c r="H5" s="97"/>
      <c r="I5" s="92"/>
      <c r="J5" s="6">
        <v>0.41666666666666669</v>
      </c>
      <c r="K5" s="90"/>
      <c r="L5" s="97"/>
      <c r="M5" s="1">
        <v>0</v>
      </c>
      <c r="N5" s="24"/>
      <c r="O5" s="1">
        <v>1</v>
      </c>
      <c r="P5" s="97"/>
      <c r="Q5" s="92"/>
      <c r="R5" s="6">
        <v>0.47916666666666669</v>
      </c>
      <c r="S5" s="90"/>
      <c r="T5" s="97"/>
      <c r="U5" s="1">
        <v>0</v>
      </c>
      <c r="V5" s="24"/>
      <c r="W5" s="1">
        <v>0</v>
      </c>
      <c r="X5" s="97"/>
      <c r="Y5" s="92"/>
    </row>
    <row r="6" spans="1:25" ht="10.9" customHeight="1" x14ac:dyDescent="0.15">
      <c r="A6" s="86"/>
      <c r="B6" s="33"/>
      <c r="C6" s="29"/>
      <c r="D6" s="3" t="s">
        <v>9</v>
      </c>
      <c r="E6" s="21"/>
      <c r="F6" s="21"/>
      <c r="G6" s="21"/>
      <c r="H6" s="31"/>
      <c r="I6" s="30"/>
      <c r="J6" s="34"/>
      <c r="K6" s="29"/>
      <c r="L6" s="3" t="s">
        <v>9</v>
      </c>
      <c r="M6" s="21"/>
      <c r="N6" s="21"/>
      <c r="O6" s="21"/>
      <c r="P6" s="31"/>
      <c r="Q6" s="30"/>
      <c r="R6" s="34"/>
      <c r="S6" s="29"/>
      <c r="T6" s="3" t="s">
        <v>9</v>
      </c>
      <c r="U6" s="21">
        <v>3</v>
      </c>
      <c r="V6" s="21"/>
      <c r="W6" s="21">
        <v>4</v>
      </c>
      <c r="X6" s="31"/>
      <c r="Y6" s="30"/>
    </row>
    <row r="7" spans="1:25" ht="15" customHeight="1" x14ac:dyDescent="0.15">
      <c r="A7" s="86"/>
      <c r="B7" s="131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3"/>
      <c r="R7" s="128" t="s">
        <v>2</v>
      </c>
      <c r="S7" s="129"/>
      <c r="T7" s="129"/>
      <c r="U7" s="129"/>
      <c r="V7" s="129"/>
      <c r="W7" s="129"/>
      <c r="X7" s="129"/>
      <c r="Y7" s="130"/>
    </row>
    <row r="8" spans="1:25" ht="15" customHeight="1" x14ac:dyDescent="0.15">
      <c r="A8" s="86"/>
      <c r="B8" s="18">
        <v>6</v>
      </c>
      <c r="C8" s="89" t="s">
        <v>13</v>
      </c>
      <c r="D8" s="141">
        <v>0</v>
      </c>
      <c r="E8" s="19">
        <v>0</v>
      </c>
      <c r="F8" s="23"/>
      <c r="G8" s="19">
        <v>0</v>
      </c>
      <c r="H8" s="141">
        <v>0</v>
      </c>
      <c r="I8" s="91" t="s">
        <v>14</v>
      </c>
      <c r="J8" s="18">
        <v>12</v>
      </c>
      <c r="K8" s="89" t="s">
        <v>14</v>
      </c>
      <c r="L8" s="141">
        <v>0</v>
      </c>
      <c r="M8" s="19">
        <v>0</v>
      </c>
      <c r="N8" s="23"/>
      <c r="O8" s="19">
        <v>0</v>
      </c>
      <c r="P8" s="141">
        <v>2</v>
      </c>
      <c r="Q8" s="91" t="s">
        <v>16</v>
      </c>
      <c r="R8" s="18">
        <v>17</v>
      </c>
      <c r="S8" s="89" t="s">
        <v>13</v>
      </c>
      <c r="T8" s="141">
        <v>0</v>
      </c>
      <c r="U8" s="19">
        <v>0</v>
      </c>
      <c r="V8" s="23"/>
      <c r="W8" s="19">
        <v>1</v>
      </c>
      <c r="X8" s="141">
        <v>1</v>
      </c>
      <c r="Y8" s="91" t="s">
        <v>16</v>
      </c>
    </row>
    <row r="9" spans="1:25" ht="15" customHeight="1" x14ac:dyDescent="0.15">
      <c r="A9" s="86"/>
      <c r="B9" s="8">
        <v>0.52083333333333337</v>
      </c>
      <c r="C9" s="90"/>
      <c r="D9" s="96"/>
      <c r="E9" s="1">
        <v>0</v>
      </c>
      <c r="F9" s="24"/>
      <c r="G9" s="1">
        <v>0</v>
      </c>
      <c r="H9" s="96"/>
      <c r="I9" s="92"/>
      <c r="J9" s="8">
        <v>0.52083333333333337</v>
      </c>
      <c r="K9" s="90"/>
      <c r="L9" s="96"/>
      <c r="M9" s="1">
        <v>0</v>
      </c>
      <c r="N9" s="24"/>
      <c r="O9" s="1">
        <v>2</v>
      </c>
      <c r="P9" s="96"/>
      <c r="Q9" s="92"/>
      <c r="R9" s="8">
        <v>0.47916666666666669</v>
      </c>
      <c r="S9" s="90"/>
      <c r="T9" s="96"/>
      <c r="U9" s="1">
        <v>0</v>
      </c>
      <c r="V9" s="24"/>
      <c r="W9" s="1">
        <v>0</v>
      </c>
      <c r="X9" s="96"/>
      <c r="Y9" s="92"/>
    </row>
    <row r="10" spans="1:25" ht="15" customHeight="1" x14ac:dyDescent="0.15">
      <c r="A10" s="87"/>
      <c r="B10" s="9"/>
      <c r="C10" s="10"/>
      <c r="D10" s="11" t="s">
        <v>9</v>
      </c>
      <c r="E10" s="12">
        <v>5</v>
      </c>
      <c r="F10" s="12"/>
      <c r="G10" s="12">
        <v>3</v>
      </c>
      <c r="H10" s="13"/>
      <c r="I10" s="14"/>
      <c r="J10" s="9"/>
      <c r="K10" s="10"/>
      <c r="L10" s="11" t="s">
        <v>9</v>
      </c>
      <c r="M10" s="12"/>
      <c r="N10" s="12"/>
      <c r="O10" s="12"/>
      <c r="P10" s="13"/>
      <c r="Q10" s="14"/>
      <c r="R10" s="9"/>
      <c r="S10" s="10"/>
      <c r="T10" s="11" t="s">
        <v>9</v>
      </c>
      <c r="U10" s="12"/>
      <c r="V10" s="12"/>
      <c r="W10" s="12"/>
      <c r="X10" s="13"/>
      <c r="Y10" s="14"/>
    </row>
    <row r="11" spans="1:25" ht="9" customHeight="1" x14ac:dyDescent="0.15">
      <c r="A11" s="15"/>
      <c r="B11" s="131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3"/>
    </row>
    <row r="12" spans="1:25" ht="18" customHeight="1" x14ac:dyDescent="0.15">
      <c r="A12" s="88" t="s">
        <v>4</v>
      </c>
      <c r="B12" s="128" t="s">
        <v>6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</row>
    <row r="13" spans="1:25" ht="18" customHeight="1" x14ac:dyDescent="0.15">
      <c r="A13" s="86"/>
      <c r="B13" s="18">
        <v>3</v>
      </c>
      <c r="C13" s="89" t="s">
        <v>15</v>
      </c>
      <c r="D13" s="96">
        <v>1</v>
      </c>
      <c r="E13" s="19">
        <v>1</v>
      </c>
      <c r="F13" s="23"/>
      <c r="G13" s="19">
        <v>0</v>
      </c>
      <c r="H13" s="96">
        <v>2</v>
      </c>
      <c r="I13" s="91" t="s">
        <v>14</v>
      </c>
      <c r="J13" s="18">
        <v>9</v>
      </c>
      <c r="K13" s="89" t="s">
        <v>8</v>
      </c>
      <c r="L13" s="96">
        <v>3</v>
      </c>
      <c r="M13" s="19">
        <v>1</v>
      </c>
      <c r="N13" s="25"/>
      <c r="O13" s="19">
        <v>0</v>
      </c>
      <c r="P13" s="96">
        <v>0</v>
      </c>
      <c r="Q13" s="127" t="s">
        <v>14</v>
      </c>
      <c r="R13" s="18">
        <v>13</v>
      </c>
      <c r="S13" s="126" t="s">
        <v>8</v>
      </c>
      <c r="T13" s="96">
        <v>0</v>
      </c>
      <c r="U13" s="19">
        <v>0</v>
      </c>
      <c r="V13" s="23"/>
      <c r="W13" s="19">
        <v>0</v>
      </c>
      <c r="X13" s="96">
        <v>0</v>
      </c>
      <c r="Y13" s="127" t="s">
        <v>12</v>
      </c>
    </row>
    <row r="14" spans="1:25" ht="18" customHeight="1" x14ac:dyDescent="0.15">
      <c r="A14" s="86"/>
      <c r="B14" s="6">
        <v>0.41666666666666669</v>
      </c>
      <c r="C14" s="90"/>
      <c r="D14" s="97"/>
      <c r="E14" s="1">
        <v>0</v>
      </c>
      <c r="F14" s="24"/>
      <c r="G14" s="1">
        <v>1</v>
      </c>
      <c r="H14" s="97"/>
      <c r="I14" s="92"/>
      <c r="J14" s="6">
        <v>0.41666666666666669</v>
      </c>
      <c r="K14" s="90"/>
      <c r="L14" s="97"/>
      <c r="M14" s="1">
        <v>2</v>
      </c>
      <c r="N14" s="19"/>
      <c r="O14" s="1">
        <v>0</v>
      </c>
      <c r="P14" s="97"/>
      <c r="Q14" s="92"/>
      <c r="R14" s="6">
        <v>0.41666666666666669</v>
      </c>
      <c r="S14" s="90"/>
      <c r="T14" s="97"/>
      <c r="U14" s="1">
        <v>0</v>
      </c>
      <c r="V14" s="24"/>
      <c r="W14" s="1">
        <v>0</v>
      </c>
      <c r="X14" s="97"/>
      <c r="Y14" s="92"/>
    </row>
    <row r="15" spans="1:25" ht="13.15" customHeight="1" x14ac:dyDescent="0.15">
      <c r="A15" s="86"/>
      <c r="B15" s="33"/>
      <c r="C15" s="29"/>
      <c r="D15" s="65" t="s">
        <v>68</v>
      </c>
      <c r="E15" s="21">
        <v>0</v>
      </c>
      <c r="F15" s="21"/>
      <c r="G15" s="21">
        <v>1</v>
      </c>
      <c r="H15" s="31"/>
      <c r="I15" s="30"/>
      <c r="J15" s="34"/>
      <c r="K15" s="29"/>
      <c r="L15" s="3" t="s">
        <v>9</v>
      </c>
      <c r="M15" s="21"/>
      <c r="N15" s="21"/>
      <c r="O15" s="21"/>
      <c r="P15" s="31"/>
      <c r="Q15" s="30"/>
      <c r="R15" s="34"/>
      <c r="S15" s="29"/>
      <c r="T15" s="3" t="s">
        <v>87</v>
      </c>
      <c r="U15" s="21">
        <v>5</v>
      </c>
      <c r="V15" s="21"/>
      <c r="W15" s="21">
        <v>3</v>
      </c>
      <c r="X15" s="31"/>
      <c r="Y15" s="30"/>
    </row>
    <row r="16" spans="1:25" ht="18" customHeight="1" x14ac:dyDescent="0.15">
      <c r="A16" s="86"/>
      <c r="B16" s="18">
        <v>4</v>
      </c>
      <c r="C16" s="89" t="s">
        <v>16</v>
      </c>
      <c r="D16" s="141">
        <v>0</v>
      </c>
      <c r="E16" s="19">
        <v>0</v>
      </c>
      <c r="F16" s="23"/>
      <c r="G16" s="19">
        <v>0</v>
      </c>
      <c r="H16" s="141">
        <v>0</v>
      </c>
      <c r="I16" s="91" t="s">
        <v>13</v>
      </c>
      <c r="J16" s="18">
        <v>10</v>
      </c>
      <c r="K16" s="126" t="s">
        <v>13</v>
      </c>
      <c r="L16" s="141">
        <v>0</v>
      </c>
      <c r="M16" s="19">
        <v>0</v>
      </c>
      <c r="N16" s="26"/>
      <c r="O16" s="19">
        <v>0</v>
      </c>
      <c r="P16" s="141">
        <v>4</v>
      </c>
      <c r="Q16" s="91" t="s">
        <v>12</v>
      </c>
      <c r="R16" s="135"/>
      <c r="S16" s="96"/>
      <c r="T16" s="96"/>
      <c r="U16" s="96"/>
      <c r="V16" s="96"/>
      <c r="W16" s="96"/>
      <c r="X16" s="96"/>
      <c r="Y16" s="100"/>
    </row>
    <row r="17" spans="1:25" ht="18" customHeight="1" x14ac:dyDescent="0.15">
      <c r="A17" s="86"/>
      <c r="B17" s="8">
        <v>0.52083333333333337</v>
      </c>
      <c r="C17" s="90"/>
      <c r="D17" s="96"/>
      <c r="E17" s="1">
        <v>0</v>
      </c>
      <c r="F17" s="24"/>
      <c r="G17" s="1">
        <v>0</v>
      </c>
      <c r="H17" s="96"/>
      <c r="I17" s="92"/>
      <c r="J17" s="8">
        <v>0.52083333333333337</v>
      </c>
      <c r="K17" s="90"/>
      <c r="L17" s="96"/>
      <c r="M17" s="1">
        <v>0</v>
      </c>
      <c r="N17" s="19"/>
      <c r="O17" s="1">
        <v>4</v>
      </c>
      <c r="P17" s="96"/>
      <c r="Q17" s="92"/>
      <c r="R17" s="112"/>
      <c r="S17" s="97"/>
      <c r="T17" s="97"/>
      <c r="U17" s="97"/>
      <c r="V17" s="97"/>
      <c r="W17" s="97"/>
      <c r="X17" s="97"/>
      <c r="Y17" s="104"/>
    </row>
    <row r="18" spans="1:25" ht="13.15" customHeight="1" x14ac:dyDescent="0.15">
      <c r="A18" s="87"/>
      <c r="B18" s="9"/>
      <c r="C18" s="10"/>
      <c r="D18" s="11" t="s">
        <v>9</v>
      </c>
      <c r="E18" s="12">
        <v>2</v>
      </c>
      <c r="F18" s="12"/>
      <c r="G18" s="12">
        <v>3</v>
      </c>
      <c r="H18" s="13"/>
      <c r="I18" s="14"/>
      <c r="J18" s="9"/>
      <c r="K18" s="10"/>
      <c r="L18" s="11" t="s">
        <v>9</v>
      </c>
      <c r="M18" s="12"/>
      <c r="N18" s="12"/>
      <c r="O18" s="12"/>
      <c r="P18" s="13"/>
      <c r="Q18" s="14"/>
      <c r="R18" s="136"/>
      <c r="S18" s="105"/>
      <c r="T18" s="105"/>
      <c r="U18" s="105"/>
      <c r="V18" s="105"/>
      <c r="W18" s="105"/>
      <c r="X18" s="105"/>
      <c r="Y18" s="137"/>
    </row>
    <row r="19" spans="1:25" ht="9" customHeight="1" x14ac:dyDescent="0.15">
      <c r="A19" s="16"/>
      <c r="B19" s="138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40"/>
    </row>
    <row r="20" spans="1:25" ht="18" customHeight="1" x14ac:dyDescent="0.15">
      <c r="A20" s="88" t="s">
        <v>5</v>
      </c>
      <c r="B20" s="128" t="s">
        <v>7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30"/>
      <c r="R20" s="128" t="s">
        <v>17</v>
      </c>
      <c r="S20" s="129"/>
      <c r="T20" s="129"/>
      <c r="U20" s="129"/>
      <c r="V20" s="129"/>
      <c r="W20" s="129"/>
      <c r="X20" s="129"/>
      <c r="Y20" s="130"/>
    </row>
    <row r="21" spans="1:25" ht="18" customHeight="1" x14ac:dyDescent="0.15">
      <c r="A21" s="86"/>
      <c r="B21" s="20">
        <v>1</v>
      </c>
      <c r="C21" s="89" t="s">
        <v>14</v>
      </c>
      <c r="D21" s="96">
        <v>0</v>
      </c>
      <c r="E21" s="19">
        <v>0</v>
      </c>
      <c r="F21" s="23"/>
      <c r="G21" s="19">
        <v>0</v>
      </c>
      <c r="H21" s="96">
        <v>0</v>
      </c>
      <c r="I21" s="91" t="s">
        <v>12</v>
      </c>
      <c r="J21" s="18">
        <v>7</v>
      </c>
      <c r="K21" s="89" t="s">
        <v>14</v>
      </c>
      <c r="L21" s="96">
        <v>5</v>
      </c>
      <c r="M21" s="19">
        <v>1</v>
      </c>
      <c r="N21" s="23"/>
      <c r="O21" s="19">
        <v>1</v>
      </c>
      <c r="P21" s="96">
        <v>1</v>
      </c>
      <c r="Q21" s="91" t="s">
        <v>8</v>
      </c>
      <c r="R21" s="18">
        <v>14</v>
      </c>
      <c r="S21" s="89" t="s">
        <v>8</v>
      </c>
      <c r="T21" s="96">
        <v>0</v>
      </c>
      <c r="U21" s="19">
        <v>0</v>
      </c>
      <c r="V21" s="25"/>
      <c r="W21" s="19">
        <v>1</v>
      </c>
      <c r="X21" s="96">
        <v>2</v>
      </c>
      <c r="Y21" s="91" t="s">
        <v>12</v>
      </c>
    </row>
    <row r="22" spans="1:25" ht="18" customHeight="1" x14ac:dyDescent="0.15">
      <c r="A22" s="86"/>
      <c r="B22" s="35">
        <v>0.41666666666666669</v>
      </c>
      <c r="C22" s="134"/>
      <c r="D22" s="114"/>
      <c r="E22" s="21">
        <v>0</v>
      </c>
      <c r="F22" s="25"/>
      <c r="G22" s="21">
        <v>0</v>
      </c>
      <c r="H22" s="114"/>
      <c r="I22" s="122"/>
      <c r="J22" s="22">
        <v>0.41666666666666669</v>
      </c>
      <c r="K22" s="134"/>
      <c r="L22" s="114"/>
      <c r="M22" s="21">
        <v>4</v>
      </c>
      <c r="N22" s="25"/>
      <c r="O22" s="21">
        <v>0</v>
      </c>
      <c r="P22" s="114"/>
      <c r="Q22" s="122"/>
      <c r="R22" s="22">
        <v>0.39583333333333331</v>
      </c>
      <c r="S22" s="134"/>
      <c r="T22" s="114"/>
      <c r="U22" s="21">
        <v>0</v>
      </c>
      <c r="V22" s="26"/>
      <c r="W22" s="21">
        <v>1</v>
      </c>
      <c r="X22" s="114"/>
      <c r="Y22" s="122"/>
    </row>
    <row r="23" spans="1:25" ht="18" customHeight="1" x14ac:dyDescent="0.15">
      <c r="A23" s="86"/>
      <c r="B23" s="32">
        <v>2</v>
      </c>
      <c r="C23" s="89" t="s">
        <v>16</v>
      </c>
      <c r="D23" s="84">
        <v>5</v>
      </c>
      <c r="E23" s="19">
        <v>1</v>
      </c>
      <c r="F23" s="23"/>
      <c r="G23" s="19">
        <v>0</v>
      </c>
      <c r="H23" s="120">
        <v>0</v>
      </c>
      <c r="I23" s="91" t="s">
        <v>15</v>
      </c>
      <c r="J23" s="18" t="s">
        <v>87</v>
      </c>
      <c r="K23" s="89" t="s">
        <v>16</v>
      </c>
      <c r="L23" s="120">
        <v>1</v>
      </c>
      <c r="M23" s="19">
        <v>1</v>
      </c>
      <c r="N23" s="26"/>
      <c r="O23" s="19">
        <v>1</v>
      </c>
      <c r="P23" s="120">
        <v>1</v>
      </c>
      <c r="Q23" s="91" t="s">
        <v>98</v>
      </c>
      <c r="R23" s="128" t="s">
        <v>2</v>
      </c>
      <c r="S23" s="129"/>
      <c r="T23" s="129"/>
      <c r="U23" s="129"/>
      <c r="V23" s="129"/>
      <c r="W23" s="129"/>
      <c r="X23" s="129"/>
      <c r="Y23" s="130"/>
    </row>
    <row r="24" spans="1:25" ht="18" customHeight="1" x14ac:dyDescent="0.15">
      <c r="A24" s="86"/>
      <c r="B24" s="28">
        <v>0.52083333333333337</v>
      </c>
      <c r="C24" s="134"/>
      <c r="D24" s="68"/>
      <c r="E24" s="21">
        <v>2</v>
      </c>
      <c r="F24" s="25"/>
      <c r="G24" s="21">
        <v>0</v>
      </c>
      <c r="H24" s="121"/>
      <c r="I24" s="122"/>
      <c r="J24" s="27">
        <v>0.52083333333333337</v>
      </c>
      <c r="K24" s="134"/>
      <c r="L24" s="121"/>
      <c r="M24" s="21">
        <v>0</v>
      </c>
      <c r="N24" s="26"/>
      <c r="O24" s="21">
        <v>0</v>
      </c>
      <c r="P24" s="121"/>
      <c r="Q24" s="122"/>
      <c r="R24" s="18">
        <v>15</v>
      </c>
      <c r="S24" s="89" t="s">
        <v>13</v>
      </c>
      <c r="T24" s="96">
        <v>7</v>
      </c>
      <c r="U24" s="19">
        <v>2</v>
      </c>
      <c r="V24" s="25"/>
      <c r="W24" s="19">
        <v>0</v>
      </c>
      <c r="X24" s="96">
        <v>0</v>
      </c>
      <c r="Y24" s="91" t="s">
        <v>15</v>
      </c>
    </row>
    <row r="25" spans="1:25" ht="18" customHeight="1" x14ac:dyDescent="0.15">
      <c r="A25" s="86"/>
      <c r="B25" s="99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100"/>
      <c r="R25" s="22">
        <v>0.39583333333333331</v>
      </c>
      <c r="S25" s="134"/>
      <c r="T25" s="114"/>
      <c r="U25" s="21">
        <v>5</v>
      </c>
      <c r="V25" s="26"/>
      <c r="W25" s="21">
        <v>0</v>
      </c>
      <c r="X25" s="114"/>
      <c r="Y25" s="122"/>
    </row>
    <row r="26" spans="1:25" ht="18" customHeight="1" x14ac:dyDescent="0.15">
      <c r="A26" s="86"/>
      <c r="B26" s="101"/>
      <c r="C26" s="97"/>
      <c r="D26" s="97"/>
      <c r="E26" s="97"/>
      <c r="F26" s="102"/>
      <c r="G26" s="103"/>
      <c r="H26" s="97"/>
      <c r="I26" s="97"/>
      <c r="J26" s="97"/>
      <c r="K26" s="97"/>
      <c r="L26" s="97"/>
      <c r="M26" s="97"/>
      <c r="N26" s="97"/>
      <c r="O26" s="97"/>
      <c r="P26" s="97"/>
      <c r="Q26" s="104"/>
      <c r="R26" s="123" t="s">
        <v>17</v>
      </c>
      <c r="S26" s="124"/>
      <c r="T26" s="124"/>
      <c r="U26" s="124"/>
      <c r="V26" s="124"/>
      <c r="W26" s="124"/>
      <c r="X26" s="124"/>
      <c r="Y26" s="125"/>
    </row>
    <row r="27" spans="1:25" ht="18" customHeight="1" x14ac:dyDescent="0.15">
      <c r="A27" s="86"/>
      <c r="B27" s="101"/>
      <c r="C27" s="97"/>
      <c r="D27" s="97"/>
      <c r="E27" s="105"/>
      <c r="F27" s="106"/>
      <c r="G27" s="107"/>
      <c r="H27" s="105"/>
      <c r="I27" s="97"/>
      <c r="J27" s="97"/>
      <c r="K27" s="97"/>
      <c r="L27" s="97"/>
      <c r="M27" s="97"/>
      <c r="N27" s="97"/>
      <c r="O27" s="97"/>
      <c r="P27" s="97"/>
      <c r="Q27" s="104"/>
      <c r="R27" s="18">
        <v>18</v>
      </c>
      <c r="S27" s="126" t="s">
        <v>12</v>
      </c>
      <c r="T27" s="96">
        <v>0</v>
      </c>
      <c r="U27" s="19">
        <v>0</v>
      </c>
      <c r="V27" s="23"/>
      <c r="W27" s="19">
        <v>0</v>
      </c>
      <c r="X27" s="96">
        <v>0</v>
      </c>
      <c r="Y27" s="127" t="s">
        <v>16</v>
      </c>
    </row>
    <row r="28" spans="1:25" ht="18" customHeight="1" x14ac:dyDescent="0.15">
      <c r="A28" s="86"/>
      <c r="B28" s="101"/>
      <c r="C28" s="97"/>
      <c r="D28" s="102"/>
      <c r="E28" s="108"/>
      <c r="F28" s="109"/>
      <c r="G28" s="110"/>
      <c r="H28" s="111"/>
      <c r="I28" s="112"/>
      <c r="J28" s="97"/>
      <c r="K28" s="97"/>
      <c r="L28" s="97"/>
      <c r="M28" s="97"/>
      <c r="N28" s="97"/>
      <c r="O28" s="97"/>
      <c r="P28" s="97"/>
      <c r="Q28" s="104"/>
      <c r="R28" s="7">
        <v>0.58333333333333337</v>
      </c>
      <c r="S28" s="90"/>
      <c r="T28" s="97"/>
      <c r="U28" s="1">
        <v>0</v>
      </c>
      <c r="V28" s="24"/>
      <c r="W28" s="1">
        <v>0</v>
      </c>
      <c r="X28" s="97"/>
      <c r="Y28" s="92"/>
    </row>
    <row r="29" spans="1:25" ht="13.15" customHeight="1" x14ac:dyDescent="0.15">
      <c r="A29" s="98"/>
      <c r="B29" s="113"/>
      <c r="C29" s="114"/>
      <c r="D29" s="115"/>
      <c r="E29" s="113"/>
      <c r="F29" s="114"/>
      <c r="G29" s="114"/>
      <c r="H29" s="116"/>
      <c r="I29" s="117"/>
      <c r="J29" s="114"/>
      <c r="K29" s="114"/>
      <c r="L29" s="114"/>
      <c r="M29" s="114"/>
      <c r="N29" s="114"/>
      <c r="O29" s="114"/>
      <c r="P29" s="114"/>
      <c r="Q29" s="118"/>
      <c r="R29" s="17"/>
      <c r="S29" s="2"/>
      <c r="T29" s="65" t="s">
        <v>68</v>
      </c>
      <c r="U29" s="21">
        <v>1</v>
      </c>
      <c r="V29" s="2"/>
      <c r="W29" s="21">
        <v>0</v>
      </c>
      <c r="X29" s="2"/>
      <c r="Y29" s="4"/>
    </row>
    <row r="30" spans="1:25" ht="15" customHeight="1" x14ac:dyDescent="0.15"/>
    <row r="31" spans="1:25" ht="15" customHeight="1" x14ac:dyDescent="0.15">
      <c r="D31" t="s">
        <v>89</v>
      </c>
    </row>
    <row r="32" spans="1:25" ht="15" customHeight="1" x14ac:dyDescent="0.15"/>
    <row r="33" spans="3:20" x14ac:dyDescent="0.15">
      <c r="D33" t="s">
        <v>90</v>
      </c>
      <c r="I33" t="s">
        <v>93</v>
      </c>
    </row>
    <row r="34" spans="3:20" x14ac:dyDescent="0.15">
      <c r="D34" t="s">
        <v>91</v>
      </c>
      <c r="I34" t="s">
        <v>95</v>
      </c>
    </row>
    <row r="35" spans="3:20" x14ac:dyDescent="0.15">
      <c r="D35" t="s">
        <v>92</v>
      </c>
      <c r="I35" t="s">
        <v>96</v>
      </c>
    </row>
    <row r="36" spans="3:20" x14ac:dyDescent="0.15">
      <c r="T36">
        <v>1</v>
      </c>
    </row>
    <row r="38" spans="3:20" x14ac:dyDescent="0.15">
      <c r="I38" t="s">
        <v>78</v>
      </c>
      <c r="T38">
        <v>3</v>
      </c>
    </row>
    <row r="39" spans="3:20" x14ac:dyDescent="0.15">
      <c r="I39">
        <v>0</v>
      </c>
      <c r="K39">
        <v>2</v>
      </c>
    </row>
    <row r="40" spans="3:20" x14ac:dyDescent="0.15">
      <c r="F40" t="s">
        <v>80</v>
      </c>
      <c r="T40">
        <v>2</v>
      </c>
    </row>
    <row r="41" spans="3:20" x14ac:dyDescent="0.15">
      <c r="C41">
        <v>0</v>
      </c>
      <c r="E41">
        <v>0</v>
      </c>
      <c r="F41">
        <v>2</v>
      </c>
      <c r="H41">
        <v>0</v>
      </c>
    </row>
    <row r="44" spans="3:20" x14ac:dyDescent="0.15">
      <c r="I44" t="s">
        <v>66</v>
      </c>
      <c r="T44">
        <v>2</v>
      </c>
    </row>
    <row r="45" spans="3:20" x14ac:dyDescent="0.15">
      <c r="I45">
        <v>3</v>
      </c>
      <c r="K45">
        <v>0</v>
      </c>
    </row>
    <row r="46" spans="3:20" x14ac:dyDescent="0.15">
      <c r="I46" t="s">
        <v>79</v>
      </c>
      <c r="L46">
        <f>COUNTIF(C46:K46,"○")*3+COUNTIF(C46:K46,"△")*1</f>
        <v>3</v>
      </c>
      <c r="T46">
        <v>1</v>
      </c>
    </row>
    <row r="47" spans="3:20" x14ac:dyDescent="0.15">
      <c r="I47">
        <v>7</v>
      </c>
      <c r="K47">
        <v>0</v>
      </c>
    </row>
    <row r="48" spans="3:20" x14ac:dyDescent="0.15">
      <c r="C48" t="s">
        <v>69</v>
      </c>
      <c r="F48" t="s">
        <v>81</v>
      </c>
      <c r="L48">
        <f>COUNTIF(C48:K48,"○")*3+COUNTIF(C48:K48,"△")*1</f>
        <v>0</v>
      </c>
      <c r="T48">
        <v>3</v>
      </c>
    </row>
    <row r="49" spans="2:8" x14ac:dyDescent="0.15">
      <c r="C49">
        <v>0</v>
      </c>
      <c r="E49">
        <v>3</v>
      </c>
      <c r="F49">
        <v>0</v>
      </c>
      <c r="H49">
        <v>7</v>
      </c>
    </row>
    <row r="51" spans="2:8" x14ac:dyDescent="0.15">
      <c r="B51" t="s">
        <v>88</v>
      </c>
    </row>
  </sheetData>
  <mergeCells count="92">
    <mergeCell ref="K2:Q2"/>
    <mergeCell ref="K3:Q3"/>
    <mergeCell ref="S2:Y2"/>
    <mergeCell ref="S3:Y3"/>
    <mergeCell ref="C2:I2"/>
    <mergeCell ref="C23:C24"/>
    <mergeCell ref="I23:I24"/>
    <mergeCell ref="C13:C14"/>
    <mergeCell ref="D13:D14"/>
    <mergeCell ref="H13:H14"/>
    <mergeCell ref="I13:I14"/>
    <mergeCell ref="C16:C17"/>
    <mergeCell ref="I16:I17"/>
    <mergeCell ref="D16:D17"/>
    <mergeCell ref="H16:H17"/>
    <mergeCell ref="C21:C22"/>
    <mergeCell ref="D21:D22"/>
    <mergeCell ref="H21:H22"/>
    <mergeCell ref="I21:I22"/>
    <mergeCell ref="L21:L22"/>
    <mergeCell ref="P21:P22"/>
    <mergeCell ref="Q21:Q22"/>
    <mergeCell ref="B20:Q20"/>
    <mergeCell ref="L16:L17"/>
    <mergeCell ref="P16:P17"/>
    <mergeCell ref="S4:S5"/>
    <mergeCell ref="Y4:Y5"/>
    <mergeCell ref="T4:T5"/>
    <mergeCell ref="X4:X5"/>
    <mergeCell ref="K4:K5"/>
    <mergeCell ref="L4:L5"/>
    <mergeCell ref="P4:P5"/>
    <mergeCell ref="Q4:Q5"/>
    <mergeCell ref="S8:S9"/>
    <mergeCell ref="Y8:Y9"/>
    <mergeCell ref="Q8:Q9"/>
    <mergeCell ref="B11:Y11"/>
    <mergeCell ref="S13:S14"/>
    <mergeCell ref="C8:C9"/>
    <mergeCell ref="I8:I9"/>
    <mergeCell ref="D8:D9"/>
    <mergeCell ref="H8:H9"/>
    <mergeCell ref="P8:P9"/>
    <mergeCell ref="T8:T9"/>
    <mergeCell ref="X8:X9"/>
    <mergeCell ref="K13:K14"/>
    <mergeCell ref="L13:L14"/>
    <mergeCell ref="P13:P14"/>
    <mergeCell ref="Q13:Q14"/>
    <mergeCell ref="R23:Y23"/>
    <mergeCell ref="S24:S25"/>
    <mergeCell ref="T13:T14"/>
    <mergeCell ref="X13:X14"/>
    <mergeCell ref="R20:Y20"/>
    <mergeCell ref="T21:T22"/>
    <mergeCell ref="X21:X22"/>
    <mergeCell ref="R16:Y18"/>
    <mergeCell ref="B19:Y19"/>
    <mergeCell ref="S21:S22"/>
    <mergeCell ref="Y21:Y22"/>
    <mergeCell ref="Y13:Y14"/>
    <mergeCell ref="K21:K22"/>
    <mergeCell ref="K23:K24"/>
    <mergeCell ref="Q23:Q24"/>
    <mergeCell ref="K16:K17"/>
    <mergeCell ref="A20:A29"/>
    <mergeCell ref="B25:Q29"/>
    <mergeCell ref="A1:Y1"/>
    <mergeCell ref="H23:H24"/>
    <mergeCell ref="L23:L24"/>
    <mergeCell ref="P23:P24"/>
    <mergeCell ref="T24:T25"/>
    <mergeCell ref="X24:X25"/>
    <mergeCell ref="Y24:Y25"/>
    <mergeCell ref="R26:Y26"/>
    <mergeCell ref="S27:S28"/>
    <mergeCell ref="T27:T28"/>
    <mergeCell ref="X27:X28"/>
    <mergeCell ref="Y27:Y28"/>
    <mergeCell ref="B12:Y12"/>
    <mergeCell ref="R7:Y7"/>
    <mergeCell ref="A3:A10"/>
    <mergeCell ref="A12:A18"/>
    <mergeCell ref="K8:K9"/>
    <mergeCell ref="C4:C5"/>
    <mergeCell ref="I4:I5"/>
    <mergeCell ref="C3:I3"/>
    <mergeCell ref="D4:D5"/>
    <mergeCell ref="H4:H5"/>
    <mergeCell ref="B7:Q7"/>
    <mergeCell ref="L8:L9"/>
    <mergeCell ref="Q16:Q17"/>
  </mergeCells>
  <phoneticPr fontId="1"/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1"/>
  <sheetViews>
    <sheetView view="pageBreakPreview" topLeftCell="A25" zoomScale="110" zoomScaleNormal="100" zoomScaleSheetLayoutView="110" workbookViewId="0">
      <selection activeCell="P32" sqref="P32"/>
    </sheetView>
  </sheetViews>
  <sheetFormatPr defaultRowHeight="13.5" x14ac:dyDescent="0.15"/>
  <cols>
    <col min="1" max="1" width="4.5" customWidth="1"/>
    <col min="2" max="2" width="7.75" customWidth="1"/>
    <col min="3" max="21" width="3.875" customWidth="1"/>
  </cols>
  <sheetData>
    <row r="1" spans="1:25" x14ac:dyDescent="0.15">
      <c r="A1" s="149" t="s">
        <v>82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5" ht="21" customHeight="1" x14ac:dyDescent="0.15">
      <c r="A2" s="62" t="s">
        <v>19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36"/>
      <c r="N2" s="36"/>
      <c r="O2" s="36"/>
      <c r="P2" s="36"/>
      <c r="Q2" s="36"/>
      <c r="R2" s="36"/>
      <c r="S2" s="36"/>
      <c r="T2" s="36"/>
      <c r="U2" s="36"/>
    </row>
    <row r="3" spans="1:25" x14ac:dyDescent="0.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5" ht="15" customHeight="1" x14ac:dyDescent="0.15">
      <c r="A4" s="170" t="s">
        <v>20</v>
      </c>
      <c r="B4" s="171"/>
      <c r="C4" s="172" t="str">
        <f>B5</f>
        <v>宮城</v>
      </c>
      <c r="D4" s="173"/>
      <c r="E4" s="174"/>
      <c r="F4" s="172" t="str">
        <f>B7</f>
        <v>福島</v>
      </c>
      <c r="G4" s="173"/>
      <c r="H4" s="174"/>
      <c r="I4" s="172" t="str">
        <f>B9</f>
        <v>秋田</v>
      </c>
      <c r="J4" s="173"/>
      <c r="K4" s="174"/>
      <c r="L4" s="151" t="s">
        <v>21</v>
      </c>
      <c r="M4" s="175"/>
      <c r="N4" s="150" t="s">
        <v>22</v>
      </c>
      <c r="O4" s="150"/>
      <c r="P4" s="150" t="s">
        <v>23</v>
      </c>
      <c r="Q4" s="150"/>
      <c r="R4" s="151" t="s">
        <v>24</v>
      </c>
      <c r="S4" s="152"/>
      <c r="T4" s="151" t="s">
        <v>25</v>
      </c>
      <c r="U4" s="152"/>
    </row>
    <row r="5" spans="1:25" x14ac:dyDescent="0.15">
      <c r="A5" s="153" t="s">
        <v>26</v>
      </c>
      <c r="B5" s="155" t="s">
        <v>27</v>
      </c>
      <c r="C5" s="157"/>
      <c r="D5" s="158"/>
      <c r="E5" s="159"/>
      <c r="F5" s="160" t="s">
        <v>66</v>
      </c>
      <c r="G5" s="161"/>
      <c r="H5" s="162"/>
      <c r="I5" s="160" t="s">
        <v>85</v>
      </c>
      <c r="J5" s="161"/>
      <c r="K5" s="162"/>
      <c r="L5" s="163">
        <f>COUNTIF(C5:K5,"○")*3+COUNTIF(C5:K5,"△")*2+COUNTIF(C5:K5,"▲")*1</f>
        <v>4</v>
      </c>
      <c r="M5" s="164"/>
      <c r="N5" s="163">
        <f>F6+I6</f>
        <v>3</v>
      </c>
      <c r="O5" s="167"/>
      <c r="P5" s="163">
        <f>H6+K6</f>
        <v>2</v>
      </c>
      <c r="Q5" s="167"/>
      <c r="R5" s="163">
        <f>N5-P5</f>
        <v>1</v>
      </c>
      <c r="S5" s="167"/>
      <c r="T5" s="163">
        <v>2</v>
      </c>
      <c r="U5" s="167"/>
    </row>
    <row r="6" spans="1:25" x14ac:dyDescent="0.15">
      <c r="A6" s="154"/>
      <c r="B6" s="156"/>
      <c r="C6" s="37"/>
      <c r="D6" s="38"/>
      <c r="E6" s="39"/>
      <c r="F6" s="40">
        <v>3</v>
      </c>
      <c r="G6" s="41" t="s">
        <v>28</v>
      </c>
      <c r="H6" s="42">
        <v>2</v>
      </c>
      <c r="I6" s="40">
        <v>0</v>
      </c>
      <c r="J6" s="41" t="s">
        <v>28</v>
      </c>
      <c r="K6" s="42">
        <v>0</v>
      </c>
      <c r="L6" s="165"/>
      <c r="M6" s="166"/>
      <c r="N6" s="168"/>
      <c r="O6" s="169"/>
      <c r="P6" s="168"/>
      <c r="Q6" s="169"/>
      <c r="R6" s="168"/>
      <c r="S6" s="169"/>
      <c r="T6" s="168"/>
      <c r="U6" s="169"/>
    </row>
    <row r="7" spans="1:25" x14ac:dyDescent="0.15">
      <c r="A7" s="153" t="s">
        <v>29</v>
      </c>
      <c r="B7" s="155" t="s">
        <v>30</v>
      </c>
      <c r="C7" s="160" t="s">
        <v>76</v>
      </c>
      <c r="D7" s="161"/>
      <c r="E7" s="162"/>
      <c r="F7" s="157" t="str">
        <f>IF(OR(F8="",H8=""),"",IF(F8=H8,"△",IF(F8&gt;H8,"○","●")))</f>
        <v/>
      </c>
      <c r="G7" s="158"/>
      <c r="H7" s="159"/>
      <c r="I7" s="160" t="s">
        <v>76</v>
      </c>
      <c r="J7" s="161"/>
      <c r="K7" s="162"/>
      <c r="L7" s="163">
        <f>COUNTIF(C7:K7,"○")*3+COUNTIF(C7:K7,"△")*1</f>
        <v>0</v>
      </c>
      <c r="M7" s="164"/>
      <c r="N7" s="163">
        <f>C8+I8</f>
        <v>2</v>
      </c>
      <c r="O7" s="167"/>
      <c r="P7" s="163">
        <f>E8+K8</f>
        <v>4</v>
      </c>
      <c r="Q7" s="167"/>
      <c r="R7" s="163">
        <f t="shared" ref="R7" si="0">N7-P7</f>
        <v>-2</v>
      </c>
      <c r="S7" s="167"/>
      <c r="T7" s="163">
        <v>3</v>
      </c>
      <c r="U7" s="167"/>
    </row>
    <row r="8" spans="1:25" x14ac:dyDescent="0.15">
      <c r="A8" s="154"/>
      <c r="B8" s="156"/>
      <c r="C8" s="40">
        <v>2</v>
      </c>
      <c r="D8" s="41" t="s">
        <v>28</v>
      </c>
      <c r="E8" s="42">
        <v>3</v>
      </c>
      <c r="F8" s="37"/>
      <c r="G8" s="38"/>
      <c r="H8" s="39"/>
      <c r="I8" s="40">
        <v>0</v>
      </c>
      <c r="J8" s="41" t="s">
        <v>28</v>
      </c>
      <c r="K8" s="42">
        <v>1</v>
      </c>
      <c r="L8" s="165"/>
      <c r="M8" s="166"/>
      <c r="N8" s="168"/>
      <c r="O8" s="169"/>
      <c r="P8" s="168"/>
      <c r="Q8" s="169"/>
      <c r="R8" s="168"/>
      <c r="S8" s="169"/>
      <c r="T8" s="168"/>
      <c r="U8" s="169"/>
    </row>
    <row r="9" spans="1:25" x14ac:dyDescent="0.15">
      <c r="A9" s="153" t="s">
        <v>31</v>
      </c>
      <c r="B9" s="155" t="s">
        <v>32</v>
      </c>
      <c r="C9" s="160" t="s">
        <v>84</v>
      </c>
      <c r="D9" s="161"/>
      <c r="E9" s="162"/>
      <c r="F9" s="160" t="s">
        <v>72</v>
      </c>
      <c r="G9" s="161"/>
      <c r="H9" s="162"/>
      <c r="I9" s="157" t="str">
        <f>IF(OR(I10="",K10=""),"",IF(I10=K10,"△",IF(I10&gt;K10,"○","●")))</f>
        <v/>
      </c>
      <c r="J9" s="158"/>
      <c r="K9" s="159"/>
      <c r="L9" s="163">
        <f>COUNTIF(C9:K9,"○")*3+COUNTIF(C9:K9,"△")*2</f>
        <v>5</v>
      </c>
      <c r="M9" s="164"/>
      <c r="N9" s="163">
        <f>C10+F10</f>
        <v>1</v>
      </c>
      <c r="O9" s="167"/>
      <c r="P9" s="163">
        <f>E10+H10</f>
        <v>0</v>
      </c>
      <c r="Q9" s="167"/>
      <c r="R9" s="163">
        <f t="shared" ref="R9" si="1">N9-P9</f>
        <v>1</v>
      </c>
      <c r="S9" s="167"/>
      <c r="T9" s="163">
        <v>1</v>
      </c>
      <c r="U9" s="167"/>
    </row>
    <row r="10" spans="1:25" x14ac:dyDescent="0.15">
      <c r="A10" s="154"/>
      <c r="B10" s="156"/>
      <c r="C10" s="40">
        <v>0</v>
      </c>
      <c r="D10" s="41" t="s">
        <v>33</v>
      </c>
      <c r="E10" s="42">
        <v>0</v>
      </c>
      <c r="F10" s="40">
        <v>1</v>
      </c>
      <c r="G10" s="41" t="s">
        <v>33</v>
      </c>
      <c r="H10" s="42">
        <v>0</v>
      </c>
      <c r="I10" s="37"/>
      <c r="J10" s="38"/>
      <c r="K10" s="39"/>
      <c r="L10" s="165"/>
      <c r="M10" s="166"/>
      <c r="N10" s="168"/>
      <c r="O10" s="169"/>
      <c r="P10" s="168"/>
      <c r="Q10" s="169"/>
      <c r="R10" s="168"/>
      <c r="S10" s="169"/>
      <c r="T10" s="168"/>
      <c r="U10" s="169"/>
    </row>
    <row r="11" spans="1:25" x14ac:dyDescent="0.1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5" ht="15" customHeight="1" x14ac:dyDescent="0.15">
      <c r="A12" s="170" t="s">
        <v>34</v>
      </c>
      <c r="B12" s="171"/>
      <c r="C12" s="172" t="str">
        <f>B13</f>
        <v>山形</v>
      </c>
      <c r="D12" s="173"/>
      <c r="E12" s="174"/>
      <c r="F12" s="172" t="str">
        <f>B15</f>
        <v>青森</v>
      </c>
      <c r="G12" s="173"/>
      <c r="H12" s="174"/>
      <c r="I12" s="172" t="str">
        <f>B17</f>
        <v>岩手</v>
      </c>
      <c r="J12" s="173"/>
      <c r="K12" s="174"/>
      <c r="L12" s="151" t="s">
        <v>21</v>
      </c>
      <c r="M12" s="175"/>
      <c r="N12" s="150" t="s">
        <v>22</v>
      </c>
      <c r="O12" s="150"/>
      <c r="P12" s="150" t="s">
        <v>23</v>
      </c>
      <c r="Q12" s="150"/>
      <c r="R12" s="151" t="s">
        <v>24</v>
      </c>
      <c r="S12" s="152"/>
      <c r="T12" s="151" t="s">
        <v>25</v>
      </c>
      <c r="U12" s="152"/>
    </row>
    <row r="13" spans="1:25" x14ac:dyDescent="0.15">
      <c r="A13" s="153" t="s">
        <v>35</v>
      </c>
      <c r="B13" s="155" t="s">
        <v>36</v>
      </c>
      <c r="C13" s="157" t="str">
        <f>IF(OR(C14="",E14=""),"",IF(C14=E14,"△",IF(C14&gt;E14,"○","●")))</f>
        <v/>
      </c>
      <c r="D13" s="158"/>
      <c r="E13" s="159"/>
      <c r="F13" s="160" t="s">
        <v>67</v>
      </c>
      <c r="G13" s="161"/>
      <c r="H13" s="162"/>
      <c r="I13" s="160" t="s">
        <v>86</v>
      </c>
      <c r="J13" s="161"/>
      <c r="K13" s="162"/>
      <c r="L13" s="163">
        <f>COUNTIF(C13:K13,"○")*3+COUNTIF(C13:K13,"△")*2</f>
        <v>2</v>
      </c>
      <c r="M13" s="164"/>
      <c r="N13" s="163">
        <f>F14+I14</f>
        <v>0</v>
      </c>
      <c r="O13" s="167"/>
      <c r="P13" s="163">
        <f>H14+K14</f>
        <v>1</v>
      </c>
      <c r="Q13" s="167"/>
      <c r="R13" s="163">
        <f>N13-P13</f>
        <v>-1</v>
      </c>
      <c r="S13" s="167"/>
      <c r="T13" s="163">
        <v>2</v>
      </c>
      <c r="U13" s="167"/>
      <c r="Y13" t="s">
        <v>12</v>
      </c>
    </row>
    <row r="14" spans="1:25" x14ac:dyDescent="0.15">
      <c r="A14" s="154"/>
      <c r="B14" s="156"/>
      <c r="C14" s="37"/>
      <c r="D14" s="38"/>
      <c r="E14" s="39"/>
      <c r="F14" s="40">
        <v>0</v>
      </c>
      <c r="G14" s="41" t="s">
        <v>33</v>
      </c>
      <c r="H14" s="42">
        <v>0</v>
      </c>
      <c r="I14" s="40">
        <v>0</v>
      </c>
      <c r="J14" s="41" t="s">
        <v>33</v>
      </c>
      <c r="K14" s="42">
        <v>1</v>
      </c>
      <c r="L14" s="165"/>
      <c r="M14" s="166"/>
      <c r="N14" s="168"/>
      <c r="O14" s="169"/>
      <c r="P14" s="168"/>
      <c r="Q14" s="169"/>
      <c r="R14" s="168"/>
      <c r="S14" s="169"/>
      <c r="T14" s="168"/>
      <c r="U14" s="169"/>
    </row>
    <row r="15" spans="1:25" x14ac:dyDescent="0.15">
      <c r="A15" s="153" t="s">
        <v>37</v>
      </c>
      <c r="B15" s="155" t="s">
        <v>38</v>
      </c>
      <c r="C15" s="160" t="s">
        <v>70</v>
      </c>
      <c r="D15" s="161"/>
      <c r="E15" s="162"/>
      <c r="F15" s="157" t="str">
        <f>IF(OR(F16="",H16=""),"",IF(F16=H16,"△",IF(F16&gt;H16,"○","●")))</f>
        <v/>
      </c>
      <c r="G15" s="158"/>
      <c r="H15" s="159"/>
      <c r="I15" s="160" t="s">
        <v>77</v>
      </c>
      <c r="J15" s="161"/>
      <c r="K15" s="162"/>
      <c r="L15" s="163">
        <f>COUNTIF(C15:K15,"○")*3+COUNTIF(C15:K15,"▲")*1+COUNTIF(C15:K15,"△")*2</f>
        <v>1</v>
      </c>
      <c r="M15" s="164"/>
      <c r="N15" s="163">
        <f>C16+I16</f>
        <v>0</v>
      </c>
      <c r="O15" s="167"/>
      <c r="P15" s="163">
        <f>E16+K16</f>
        <v>2</v>
      </c>
      <c r="Q15" s="167"/>
      <c r="R15" s="163">
        <f t="shared" ref="R15" si="2">N15-P15</f>
        <v>-2</v>
      </c>
      <c r="S15" s="167"/>
      <c r="T15" s="163">
        <v>3</v>
      </c>
      <c r="U15" s="167"/>
    </row>
    <row r="16" spans="1:25" x14ac:dyDescent="0.15">
      <c r="A16" s="154"/>
      <c r="B16" s="156"/>
      <c r="C16" s="40">
        <v>0</v>
      </c>
      <c r="D16" s="41" t="s">
        <v>28</v>
      </c>
      <c r="E16" s="42">
        <v>0</v>
      </c>
      <c r="F16" s="37"/>
      <c r="G16" s="38"/>
      <c r="H16" s="39"/>
      <c r="I16" s="40">
        <v>0</v>
      </c>
      <c r="J16" s="41" t="s">
        <v>28</v>
      </c>
      <c r="K16" s="42">
        <v>2</v>
      </c>
      <c r="L16" s="165"/>
      <c r="M16" s="166"/>
      <c r="N16" s="168"/>
      <c r="O16" s="169"/>
      <c r="P16" s="168"/>
      <c r="Q16" s="169"/>
      <c r="R16" s="168"/>
      <c r="S16" s="169"/>
      <c r="T16" s="168"/>
      <c r="U16" s="169"/>
    </row>
    <row r="17" spans="1:22" x14ac:dyDescent="0.15">
      <c r="A17" s="153" t="s">
        <v>39</v>
      </c>
      <c r="B17" s="155" t="s">
        <v>40</v>
      </c>
      <c r="C17" s="160" t="s">
        <v>83</v>
      </c>
      <c r="D17" s="161"/>
      <c r="E17" s="162"/>
      <c r="F17" s="160" t="s">
        <v>75</v>
      </c>
      <c r="G17" s="161"/>
      <c r="H17" s="162"/>
      <c r="I17" s="157" t="str">
        <f>IF(OR(I18="",K18=""),"",IF(I18=K18,"△",IF(I18&gt;K18,"○","●")))</f>
        <v/>
      </c>
      <c r="J17" s="158"/>
      <c r="K17" s="159"/>
      <c r="L17" s="163">
        <f>COUNTIF(C17:K17,"○")*3+COUNTIF(C17:K17,"▲")*2+COUNTIF(C17:K17,"△")*1</f>
        <v>6</v>
      </c>
      <c r="M17" s="164"/>
      <c r="N17" s="163">
        <f>C18+F18</f>
        <v>3</v>
      </c>
      <c r="O17" s="167"/>
      <c r="P17" s="163">
        <f>E18+H18</f>
        <v>0</v>
      </c>
      <c r="Q17" s="167"/>
      <c r="R17" s="163">
        <f t="shared" ref="R17" si="3">N17-P17</f>
        <v>3</v>
      </c>
      <c r="S17" s="167"/>
      <c r="T17" s="163">
        <v>1</v>
      </c>
      <c r="U17" s="167"/>
    </row>
    <row r="18" spans="1:22" x14ac:dyDescent="0.15">
      <c r="A18" s="154"/>
      <c r="B18" s="156"/>
      <c r="C18" s="40">
        <v>1</v>
      </c>
      <c r="D18" s="41" t="s">
        <v>33</v>
      </c>
      <c r="E18" s="42">
        <v>0</v>
      </c>
      <c r="F18" s="40">
        <v>2</v>
      </c>
      <c r="G18" s="41" t="s">
        <v>33</v>
      </c>
      <c r="H18" s="42">
        <v>0</v>
      </c>
      <c r="I18" s="37"/>
      <c r="J18" s="38"/>
      <c r="K18" s="39"/>
      <c r="L18" s="165"/>
      <c r="M18" s="166"/>
      <c r="N18" s="168"/>
      <c r="O18" s="169"/>
      <c r="P18" s="168"/>
      <c r="Q18" s="169"/>
      <c r="R18" s="168"/>
      <c r="S18" s="169"/>
      <c r="T18" s="168"/>
      <c r="U18" s="169"/>
    </row>
    <row r="20" spans="1:22" ht="21" customHeight="1" x14ac:dyDescent="0.15">
      <c r="A20" s="62" t="s">
        <v>41</v>
      </c>
      <c r="B20" s="62"/>
      <c r="C20" s="62"/>
      <c r="D20" s="62"/>
      <c r="E20" s="62"/>
      <c r="F20" s="62"/>
      <c r="G20" s="62"/>
      <c r="H20" s="62"/>
      <c r="I20" s="62"/>
      <c r="J20" s="62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2" ht="21" customHeight="1" x14ac:dyDescent="0.1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2" ht="16.899999999999999" customHeight="1" x14ac:dyDescent="0.15">
      <c r="A22" s="43"/>
      <c r="B22" s="44"/>
      <c r="C22" s="44"/>
      <c r="D22" s="44"/>
      <c r="E22" s="44"/>
      <c r="F22" s="44"/>
      <c r="G22" s="44"/>
      <c r="H22" s="43"/>
      <c r="I22" s="43"/>
      <c r="J22" s="178" t="s">
        <v>97</v>
      </c>
      <c r="K22" s="179"/>
      <c r="L22" s="44"/>
      <c r="M22" s="45"/>
      <c r="N22" s="45"/>
      <c r="O22" s="44"/>
      <c r="P22" s="44"/>
      <c r="Q22" s="44"/>
      <c r="R22" s="44"/>
      <c r="S22" s="43"/>
      <c r="T22" s="43"/>
      <c r="U22" s="43"/>
      <c r="V22" s="46"/>
    </row>
    <row r="23" spans="1:22" ht="14.25" thickBot="1" x14ac:dyDescent="0.2">
      <c r="A23" s="43"/>
      <c r="B23" s="44"/>
      <c r="C23" s="47"/>
      <c r="D23" s="83">
        <v>5</v>
      </c>
      <c r="E23" s="80"/>
      <c r="F23" s="81"/>
      <c r="G23" s="81"/>
      <c r="H23" s="81"/>
      <c r="I23" s="81"/>
      <c r="J23" s="82" t="s">
        <v>87</v>
      </c>
      <c r="K23" s="49"/>
      <c r="L23" s="49"/>
      <c r="M23" s="48"/>
      <c r="N23" s="50"/>
      <c r="O23" s="49"/>
      <c r="P23" s="48"/>
      <c r="Q23" s="48">
        <v>3</v>
      </c>
      <c r="R23" s="47"/>
      <c r="S23" s="43"/>
      <c r="T23" s="43"/>
      <c r="U23" s="180">
        <v>42966</v>
      </c>
      <c r="V23" s="180"/>
    </row>
    <row r="24" spans="1:22" ht="14.25" thickTop="1" x14ac:dyDescent="0.15">
      <c r="A24" s="43"/>
      <c r="B24" s="44"/>
      <c r="C24" s="47"/>
      <c r="D24" s="79"/>
      <c r="E24" s="47"/>
      <c r="F24" s="44"/>
      <c r="G24" s="44"/>
      <c r="H24" s="43"/>
      <c r="I24" s="43"/>
      <c r="J24" s="44"/>
      <c r="K24" s="44"/>
      <c r="L24" s="47"/>
      <c r="M24" s="47"/>
      <c r="N24" s="47"/>
      <c r="O24" s="47"/>
      <c r="P24" s="44"/>
      <c r="Q24" s="44"/>
      <c r="R24" s="72"/>
      <c r="S24" s="44"/>
      <c r="T24" s="43"/>
      <c r="U24" s="43"/>
      <c r="V24" s="46"/>
    </row>
    <row r="25" spans="1:22" ht="14.25" thickBot="1" x14ac:dyDescent="0.2">
      <c r="A25" s="52"/>
      <c r="B25" s="66">
        <v>3</v>
      </c>
      <c r="C25" s="52"/>
      <c r="D25" s="74"/>
      <c r="E25" s="53"/>
      <c r="F25" s="53">
        <v>0</v>
      </c>
      <c r="G25" s="52"/>
      <c r="H25" s="52"/>
      <c r="I25" s="52"/>
      <c r="J25" s="52"/>
      <c r="K25" s="52"/>
      <c r="L25" s="52"/>
      <c r="M25" s="52"/>
      <c r="N25" s="52"/>
      <c r="O25" s="67">
        <v>0</v>
      </c>
      <c r="P25" s="181"/>
      <c r="Q25" s="181"/>
      <c r="R25" s="75"/>
      <c r="S25" s="76">
        <v>4</v>
      </c>
      <c r="T25" s="52"/>
      <c r="U25" s="182">
        <v>42965</v>
      </c>
      <c r="V25" s="182"/>
    </row>
    <row r="26" spans="1:22" ht="14.25" thickTop="1" x14ac:dyDescent="0.15">
      <c r="A26" s="43"/>
      <c r="B26" s="69"/>
      <c r="C26" s="70"/>
      <c r="D26" s="54"/>
      <c r="E26" s="54"/>
      <c r="F26" s="54"/>
      <c r="G26" s="72"/>
      <c r="H26" s="44"/>
      <c r="I26" s="43"/>
      <c r="J26" s="44"/>
      <c r="K26" s="43"/>
      <c r="L26" s="43"/>
      <c r="M26" s="43"/>
      <c r="N26" s="44"/>
      <c r="O26" s="73"/>
      <c r="P26" s="54"/>
      <c r="Q26" s="54"/>
      <c r="R26" s="47"/>
      <c r="S26" s="77"/>
      <c r="T26" s="44"/>
      <c r="U26" s="43"/>
      <c r="V26" s="55"/>
    </row>
    <row r="27" spans="1:22" ht="14.25" thickBot="1" x14ac:dyDescent="0.2">
      <c r="A27" s="52"/>
      <c r="B27" s="71"/>
      <c r="C27" s="56"/>
      <c r="D27" s="52"/>
      <c r="E27" s="66">
        <v>1</v>
      </c>
      <c r="F27" s="52"/>
      <c r="G27" s="75"/>
      <c r="H27" s="76">
        <v>2</v>
      </c>
      <c r="I27" s="52"/>
      <c r="J27" s="52"/>
      <c r="K27" s="52"/>
      <c r="L27" s="52"/>
      <c r="M27" s="67">
        <v>0</v>
      </c>
      <c r="N27" s="53"/>
      <c r="O27" s="75"/>
      <c r="P27" s="76">
        <v>0</v>
      </c>
      <c r="Q27" s="52"/>
      <c r="R27" s="52"/>
      <c r="S27" s="78"/>
      <c r="T27" s="52"/>
      <c r="U27" s="182">
        <v>42964</v>
      </c>
      <c r="V27" s="182"/>
    </row>
    <row r="28" spans="1:22" ht="14.25" thickTop="1" x14ac:dyDescent="0.15">
      <c r="A28" s="43"/>
      <c r="B28" s="72"/>
      <c r="C28" s="47"/>
      <c r="D28" s="47"/>
      <c r="E28" s="57"/>
      <c r="F28" s="54"/>
      <c r="G28" s="47"/>
      <c r="H28" s="47"/>
      <c r="I28" s="72"/>
      <c r="J28" s="44"/>
      <c r="K28" s="43"/>
      <c r="L28" s="43"/>
      <c r="M28" s="57"/>
      <c r="N28" s="148" t="s">
        <v>71</v>
      </c>
      <c r="O28" s="148"/>
      <c r="P28" s="47"/>
      <c r="Q28" s="72"/>
      <c r="R28" s="47"/>
      <c r="S28" s="77"/>
      <c r="T28" s="44"/>
      <c r="U28" s="43"/>
      <c r="V28" s="43"/>
    </row>
    <row r="29" spans="1:22" x14ac:dyDescent="0.15">
      <c r="A29" s="43"/>
      <c r="B29" s="72"/>
      <c r="C29" s="47"/>
      <c r="D29" s="47"/>
      <c r="E29" s="51"/>
      <c r="F29" s="44"/>
      <c r="G29" s="44"/>
      <c r="H29" s="44"/>
      <c r="I29" s="72"/>
      <c r="J29" s="44"/>
      <c r="K29" s="43"/>
      <c r="L29" s="43"/>
      <c r="M29" s="51"/>
      <c r="N29" s="44"/>
      <c r="O29" s="44"/>
      <c r="P29" s="44"/>
      <c r="Q29" s="72"/>
      <c r="R29" s="47"/>
      <c r="S29" s="77"/>
      <c r="T29" s="44"/>
      <c r="U29" s="43"/>
      <c r="V29" s="46"/>
    </row>
    <row r="30" spans="1:22" ht="30" customHeight="1" x14ac:dyDescent="0.15">
      <c r="A30" s="183" t="s">
        <v>63</v>
      </c>
      <c r="B30" s="184"/>
      <c r="C30" s="59"/>
      <c r="D30" s="184" t="s">
        <v>58</v>
      </c>
      <c r="E30" s="184"/>
      <c r="F30" s="60"/>
      <c r="G30" s="61"/>
      <c r="H30" s="184" t="s">
        <v>59</v>
      </c>
      <c r="I30" s="184"/>
      <c r="J30" s="61"/>
      <c r="K30" s="59"/>
      <c r="L30" s="184" t="s">
        <v>60</v>
      </c>
      <c r="M30" s="184"/>
      <c r="N30" s="60"/>
      <c r="O30" s="61"/>
      <c r="P30" s="184" t="s">
        <v>61</v>
      </c>
      <c r="Q30" s="184"/>
      <c r="R30" s="61"/>
      <c r="S30" s="183" t="s">
        <v>62</v>
      </c>
      <c r="T30" s="184"/>
      <c r="U30" s="58"/>
      <c r="V30" s="46"/>
    </row>
    <row r="31" spans="1:22" ht="13.15" customHeight="1" x14ac:dyDescent="0.1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2" x14ac:dyDescent="0.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1:21" ht="21" customHeight="1" x14ac:dyDescent="0.15">
      <c r="A33" s="62" t="s">
        <v>42</v>
      </c>
      <c r="B33" s="62"/>
      <c r="C33" s="62"/>
      <c r="D33" s="62"/>
      <c r="E33" s="62"/>
      <c r="F33" s="62"/>
      <c r="G33" s="62"/>
      <c r="H33" s="62"/>
      <c r="I33" s="62" t="s">
        <v>94</v>
      </c>
      <c r="J33" s="62"/>
      <c r="K33" s="62"/>
      <c r="L33" s="62"/>
      <c r="M33" s="36"/>
      <c r="N33" s="36"/>
      <c r="O33" s="36"/>
      <c r="P33" s="36"/>
      <c r="Q33" s="36"/>
      <c r="R33" s="36"/>
      <c r="S33" s="36"/>
      <c r="T33" s="36"/>
      <c r="U33" s="36"/>
    </row>
    <row r="34" spans="1:21" ht="21" customHeight="1" x14ac:dyDescent="0.15">
      <c r="A34" s="36"/>
      <c r="B34" s="36"/>
      <c r="C34" s="36"/>
      <c r="D34" s="36"/>
      <c r="E34" s="36"/>
      <c r="F34" s="36"/>
      <c r="G34" s="36"/>
      <c r="H34" s="36"/>
      <c r="I34" s="36" t="s">
        <v>95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 ht="15" customHeight="1" x14ac:dyDescent="0.15">
      <c r="A35" s="176" t="s">
        <v>43</v>
      </c>
      <c r="B35" s="177"/>
      <c r="C35" s="172" t="str">
        <f>B36</f>
        <v>青森県</v>
      </c>
      <c r="D35" s="173"/>
      <c r="E35" s="174"/>
      <c r="F35" s="172" t="str">
        <f>B38</f>
        <v>宮城県</v>
      </c>
      <c r="G35" s="173"/>
      <c r="H35" s="174"/>
      <c r="I35" s="172" t="s">
        <v>96</v>
      </c>
      <c r="J35" s="173"/>
      <c r="K35" s="174"/>
      <c r="L35" s="151" t="s">
        <v>21</v>
      </c>
      <c r="M35" s="175"/>
      <c r="N35" s="150" t="s">
        <v>22</v>
      </c>
      <c r="O35" s="150"/>
      <c r="P35" s="150" t="s">
        <v>23</v>
      </c>
      <c r="Q35" s="150"/>
      <c r="R35" s="151" t="s">
        <v>24</v>
      </c>
      <c r="S35" s="152"/>
      <c r="T35" s="151" t="s">
        <v>25</v>
      </c>
      <c r="U35" s="152"/>
    </row>
    <row r="36" spans="1:21" x14ac:dyDescent="0.15">
      <c r="A36" s="153" t="s">
        <v>44</v>
      </c>
      <c r="B36" s="155" t="s">
        <v>45</v>
      </c>
      <c r="C36" s="157" t="str">
        <f>IF(OR(C37="",E37=""),"",IF(C37=E37,"△",IF(C37&gt;E37,"○","●")))</f>
        <v/>
      </c>
      <c r="D36" s="158"/>
      <c r="E36" s="159"/>
      <c r="F36" s="160" t="s">
        <v>73</v>
      </c>
      <c r="G36" s="161"/>
      <c r="H36" s="162"/>
      <c r="I36" s="160" t="s">
        <v>67</v>
      </c>
      <c r="J36" s="161"/>
      <c r="K36" s="162"/>
      <c r="L36" s="163">
        <f>COUNTIF(C36:K36,"○")*3+COUNTIF(C36:K36,"△")*1</f>
        <v>4</v>
      </c>
      <c r="M36" s="164"/>
      <c r="N36" s="163">
        <f>F37+I37</f>
        <v>5</v>
      </c>
      <c r="O36" s="167"/>
      <c r="P36" s="163">
        <f>H37+K37</f>
        <v>1</v>
      </c>
      <c r="Q36" s="167"/>
      <c r="R36" s="163">
        <f>N36-P36</f>
        <v>4</v>
      </c>
      <c r="S36" s="167"/>
      <c r="T36" s="163">
        <v>1</v>
      </c>
      <c r="U36" s="167"/>
    </row>
    <row r="37" spans="1:21" x14ac:dyDescent="0.15">
      <c r="A37" s="154"/>
      <c r="B37" s="156"/>
      <c r="C37" s="37"/>
      <c r="D37" s="38"/>
      <c r="E37" s="39"/>
      <c r="F37" s="40">
        <v>5</v>
      </c>
      <c r="G37" s="41" t="s">
        <v>46</v>
      </c>
      <c r="H37" s="42">
        <v>1</v>
      </c>
      <c r="I37" s="40">
        <v>0</v>
      </c>
      <c r="J37" s="41" t="s">
        <v>46</v>
      </c>
      <c r="K37" s="42">
        <v>0</v>
      </c>
      <c r="L37" s="165"/>
      <c r="M37" s="166"/>
      <c r="N37" s="168"/>
      <c r="O37" s="169"/>
      <c r="P37" s="168"/>
      <c r="Q37" s="169"/>
      <c r="R37" s="168"/>
      <c r="S37" s="169"/>
      <c r="T37" s="168"/>
      <c r="U37" s="169"/>
    </row>
    <row r="38" spans="1:21" x14ac:dyDescent="0.15">
      <c r="A38" s="153" t="s">
        <v>47</v>
      </c>
      <c r="B38" s="155" t="s">
        <v>48</v>
      </c>
      <c r="C38" s="160" t="s">
        <v>76</v>
      </c>
      <c r="D38" s="161"/>
      <c r="E38" s="162"/>
      <c r="F38" s="157" t="str">
        <f>IF(OR(F39="",H39=""),"",IF(F39=H39,"△",IF(F39&gt;H39,"○","●")))</f>
        <v/>
      </c>
      <c r="G38" s="158"/>
      <c r="H38" s="159"/>
      <c r="I38" s="160" t="s">
        <v>78</v>
      </c>
      <c r="J38" s="161"/>
      <c r="K38" s="162"/>
      <c r="L38" s="163">
        <f>COUNTIF(C38:K38,"○")*3+COUNTIF(C38:K38,"△")*1</f>
        <v>0</v>
      </c>
      <c r="M38" s="164"/>
      <c r="N38" s="163">
        <f>C39+I39</f>
        <v>1</v>
      </c>
      <c r="O38" s="167"/>
      <c r="P38" s="163">
        <f>E39+K39</f>
        <v>7</v>
      </c>
      <c r="Q38" s="167"/>
      <c r="R38" s="163">
        <f t="shared" ref="R38" si="4">N38-P38</f>
        <v>-6</v>
      </c>
      <c r="S38" s="167"/>
      <c r="T38" s="163">
        <v>3</v>
      </c>
      <c r="U38" s="167"/>
    </row>
    <row r="39" spans="1:21" x14ac:dyDescent="0.15">
      <c r="A39" s="154"/>
      <c r="B39" s="156"/>
      <c r="C39" s="40">
        <v>1</v>
      </c>
      <c r="D39" s="41" t="s">
        <v>46</v>
      </c>
      <c r="E39" s="42">
        <v>5</v>
      </c>
      <c r="F39" s="37"/>
      <c r="G39" s="38"/>
      <c r="H39" s="39"/>
      <c r="I39" s="40">
        <v>0</v>
      </c>
      <c r="J39" s="41" t="s">
        <v>46</v>
      </c>
      <c r="K39" s="42">
        <v>2</v>
      </c>
      <c r="L39" s="165"/>
      <c r="M39" s="166"/>
      <c r="N39" s="168"/>
      <c r="O39" s="169"/>
      <c r="P39" s="168"/>
      <c r="Q39" s="169"/>
      <c r="R39" s="168"/>
      <c r="S39" s="169"/>
      <c r="T39" s="168"/>
      <c r="U39" s="169"/>
    </row>
    <row r="40" spans="1:21" x14ac:dyDescent="0.15">
      <c r="A40" s="153" t="s">
        <v>49</v>
      </c>
      <c r="B40" s="155" t="s">
        <v>50</v>
      </c>
      <c r="C40" s="160" t="s">
        <v>67</v>
      </c>
      <c r="D40" s="161"/>
      <c r="E40" s="162"/>
      <c r="F40" s="160" t="s">
        <v>79</v>
      </c>
      <c r="G40" s="161"/>
      <c r="H40" s="162"/>
      <c r="I40" s="157" t="str">
        <f>IF(OR(I41="",K41=""),"",IF(I41=K41,"△",IF(I41&gt;K41,"○","●")))</f>
        <v/>
      </c>
      <c r="J40" s="158"/>
      <c r="K40" s="159"/>
      <c r="L40" s="163">
        <f>COUNTIF(C40:K40,"○")*3+COUNTIF(C40:K40,"△")*1</f>
        <v>4</v>
      </c>
      <c r="M40" s="164"/>
      <c r="N40" s="163">
        <f>C41+F41</f>
        <v>2</v>
      </c>
      <c r="O40" s="167"/>
      <c r="P40" s="163">
        <f>E41+H41</f>
        <v>0</v>
      </c>
      <c r="Q40" s="167"/>
      <c r="R40" s="163">
        <f t="shared" ref="R40" si="5">N40-P40</f>
        <v>2</v>
      </c>
      <c r="S40" s="167"/>
      <c r="T40" s="163">
        <v>2</v>
      </c>
      <c r="U40" s="167"/>
    </row>
    <row r="41" spans="1:21" x14ac:dyDescent="0.15">
      <c r="A41" s="154"/>
      <c r="B41" s="156"/>
      <c r="C41" s="40">
        <v>0</v>
      </c>
      <c r="D41" s="41" t="s">
        <v>46</v>
      </c>
      <c r="E41" s="42">
        <v>0</v>
      </c>
      <c r="F41" s="40">
        <v>2</v>
      </c>
      <c r="G41" s="41" t="s">
        <v>46</v>
      </c>
      <c r="H41" s="42">
        <v>0</v>
      </c>
      <c r="I41" s="37"/>
      <c r="J41" s="38"/>
      <c r="K41" s="39"/>
      <c r="L41" s="165"/>
      <c r="M41" s="166"/>
      <c r="N41" s="168"/>
      <c r="O41" s="169"/>
      <c r="P41" s="168"/>
      <c r="Q41" s="169"/>
      <c r="R41" s="168"/>
      <c r="S41" s="169"/>
      <c r="T41" s="168"/>
      <c r="U41" s="169"/>
    </row>
    <row r="42" spans="1:21" x14ac:dyDescent="0.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ht="15" customHeight="1" x14ac:dyDescent="0.15">
      <c r="A43" s="176" t="s">
        <v>51</v>
      </c>
      <c r="B43" s="177"/>
      <c r="C43" s="172" t="str">
        <f>B44</f>
        <v>岩手県</v>
      </c>
      <c r="D43" s="173"/>
      <c r="E43" s="174"/>
      <c r="F43" s="172" t="str">
        <f>B46</f>
        <v>山形県</v>
      </c>
      <c r="G43" s="173"/>
      <c r="H43" s="174"/>
      <c r="I43" s="172" t="str">
        <f>B48</f>
        <v>秋田県</v>
      </c>
      <c r="J43" s="173"/>
      <c r="K43" s="174"/>
      <c r="L43" s="151" t="s">
        <v>21</v>
      </c>
      <c r="M43" s="175"/>
      <c r="N43" s="150" t="s">
        <v>22</v>
      </c>
      <c r="O43" s="150"/>
      <c r="P43" s="150" t="s">
        <v>23</v>
      </c>
      <c r="Q43" s="150"/>
      <c r="R43" s="151" t="s">
        <v>24</v>
      </c>
      <c r="S43" s="152"/>
      <c r="T43" s="151" t="s">
        <v>25</v>
      </c>
      <c r="U43" s="152"/>
    </row>
    <row r="44" spans="1:21" x14ac:dyDescent="0.15">
      <c r="A44" s="153" t="s">
        <v>52</v>
      </c>
      <c r="B44" s="155" t="s">
        <v>53</v>
      </c>
      <c r="C44" s="157" t="str">
        <f>IF(OR(C45="",E45=""),"",IF(C45=E45,"△",IF(C45&gt;E45,"○","●")))</f>
        <v/>
      </c>
      <c r="D44" s="158"/>
      <c r="E44" s="159"/>
      <c r="F44" s="160" t="s">
        <v>74</v>
      </c>
      <c r="G44" s="161"/>
      <c r="H44" s="162"/>
      <c r="I44" s="160" t="s">
        <v>66</v>
      </c>
      <c r="J44" s="161"/>
      <c r="K44" s="162"/>
      <c r="L44" s="163">
        <f>COUNTIF(C44:K44,"○")*3+COUNTIF(C44:K44,"△")*1</f>
        <v>4</v>
      </c>
      <c r="M44" s="164"/>
      <c r="N44" s="163">
        <f>F45+I45</f>
        <v>4</v>
      </c>
      <c r="O44" s="167"/>
      <c r="P44" s="163">
        <f>H45+K45</f>
        <v>1</v>
      </c>
      <c r="Q44" s="167"/>
      <c r="R44" s="163">
        <f>N44-P44</f>
        <v>3</v>
      </c>
      <c r="S44" s="167"/>
      <c r="T44" s="163">
        <v>2</v>
      </c>
      <c r="U44" s="167"/>
    </row>
    <row r="45" spans="1:21" x14ac:dyDescent="0.15">
      <c r="A45" s="154"/>
      <c r="B45" s="156"/>
      <c r="C45" s="37"/>
      <c r="D45" s="38"/>
      <c r="E45" s="39"/>
      <c r="F45" s="40">
        <v>1</v>
      </c>
      <c r="G45" s="41" t="s">
        <v>46</v>
      </c>
      <c r="H45" s="42">
        <v>1</v>
      </c>
      <c r="I45" s="40">
        <v>3</v>
      </c>
      <c r="J45" s="41" t="s">
        <v>46</v>
      </c>
      <c r="K45" s="42">
        <v>0</v>
      </c>
      <c r="L45" s="165"/>
      <c r="M45" s="166"/>
      <c r="N45" s="168"/>
      <c r="O45" s="169"/>
      <c r="P45" s="168"/>
      <c r="Q45" s="169"/>
      <c r="R45" s="168"/>
      <c r="S45" s="169"/>
      <c r="T45" s="168"/>
      <c r="U45" s="169"/>
    </row>
    <row r="46" spans="1:21" x14ac:dyDescent="0.15">
      <c r="A46" s="153" t="s">
        <v>54</v>
      </c>
      <c r="B46" s="155" t="s">
        <v>55</v>
      </c>
      <c r="C46" s="160" t="s">
        <v>74</v>
      </c>
      <c r="D46" s="161"/>
      <c r="E46" s="162"/>
      <c r="F46" s="157" t="str">
        <f>IF(OR(F47="",H47=""),"",IF(F47=H47,"△",IF(F47&gt;H47,"○","●")))</f>
        <v/>
      </c>
      <c r="G46" s="158"/>
      <c r="H46" s="159"/>
      <c r="I46" s="160" t="s">
        <v>79</v>
      </c>
      <c r="J46" s="161"/>
      <c r="K46" s="162"/>
      <c r="L46" s="163">
        <f>COUNTIF(C46:K46,"○")*3+COUNTIF(C46:K46,"△")*1</f>
        <v>4</v>
      </c>
      <c r="M46" s="164"/>
      <c r="N46" s="163">
        <f>C47+I47</f>
        <v>8</v>
      </c>
      <c r="O46" s="167"/>
      <c r="P46" s="163">
        <f>E47+K47</f>
        <v>1</v>
      </c>
      <c r="Q46" s="167"/>
      <c r="R46" s="163">
        <f t="shared" ref="R46" si="6">N46-P46</f>
        <v>7</v>
      </c>
      <c r="S46" s="167"/>
      <c r="T46" s="163">
        <v>1</v>
      </c>
      <c r="U46" s="167"/>
    </row>
    <row r="47" spans="1:21" x14ac:dyDescent="0.15">
      <c r="A47" s="154"/>
      <c r="B47" s="156"/>
      <c r="C47" s="40">
        <v>1</v>
      </c>
      <c r="D47" s="41" t="s">
        <v>46</v>
      </c>
      <c r="E47" s="42">
        <v>1</v>
      </c>
      <c r="F47" s="37"/>
      <c r="G47" s="38"/>
      <c r="H47" s="39"/>
      <c r="I47" s="40">
        <v>7</v>
      </c>
      <c r="J47" s="41" t="s">
        <v>46</v>
      </c>
      <c r="K47" s="42">
        <v>0</v>
      </c>
      <c r="L47" s="165"/>
      <c r="M47" s="166"/>
      <c r="N47" s="168"/>
      <c r="O47" s="169"/>
      <c r="P47" s="168"/>
      <c r="Q47" s="169"/>
      <c r="R47" s="168"/>
      <c r="S47" s="169"/>
      <c r="T47" s="168"/>
      <c r="U47" s="169"/>
    </row>
    <row r="48" spans="1:21" x14ac:dyDescent="0.15">
      <c r="A48" s="153" t="s">
        <v>56</v>
      </c>
      <c r="B48" s="155" t="s">
        <v>57</v>
      </c>
      <c r="C48" s="160" t="s">
        <v>76</v>
      </c>
      <c r="D48" s="161"/>
      <c r="E48" s="162"/>
      <c r="F48" s="160" t="s">
        <v>78</v>
      </c>
      <c r="G48" s="161"/>
      <c r="H48" s="162"/>
      <c r="I48" s="157" t="str">
        <f>IF(OR(I49="",K49=""),"",IF(I49=K49,"△",IF(I49&gt;K49,"○","●")))</f>
        <v/>
      </c>
      <c r="J48" s="158"/>
      <c r="K48" s="159"/>
      <c r="L48" s="163">
        <f>COUNTIF(C48:K48,"○")*3+COUNTIF(C48:K48,"△")*1</f>
        <v>0</v>
      </c>
      <c r="M48" s="164"/>
      <c r="N48" s="163">
        <f>C49+F49</f>
        <v>0</v>
      </c>
      <c r="O48" s="167"/>
      <c r="P48" s="163">
        <f>E49+H49</f>
        <v>10</v>
      </c>
      <c r="Q48" s="167"/>
      <c r="R48" s="163">
        <f t="shared" ref="R48" si="7">N48-P48</f>
        <v>-10</v>
      </c>
      <c r="S48" s="167"/>
      <c r="T48" s="163">
        <v>3</v>
      </c>
      <c r="U48" s="167"/>
    </row>
    <row r="49" spans="1:21" x14ac:dyDescent="0.15">
      <c r="A49" s="154"/>
      <c r="B49" s="156"/>
      <c r="C49" s="40">
        <v>0</v>
      </c>
      <c r="D49" s="41" t="s">
        <v>46</v>
      </c>
      <c r="E49" s="42">
        <v>3</v>
      </c>
      <c r="F49" s="40">
        <v>0</v>
      </c>
      <c r="G49" s="41" t="s">
        <v>46</v>
      </c>
      <c r="H49" s="42">
        <v>7</v>
      </c>
      <c r="I49" s="37"/>
      <c r="J49" s="38"/>
      <c r="K49" s="39"/>
      <c r="L49" s="165"/>
      <c r="M49" s="166"/>
      <c r="N49" s="168"/>
      <c r="O49" s="169"/>
      <c r="P49" s="168"/>
      <c r="Q49" s="169"/>
      <c r="R49" s="168"/>
      <c r="S49" s="169"/>
      <c r="T49" s="168"/>
      <c r="U49" s="169"/>
    </row>
    <row r="50" spans="1:21" x14ac:dyDescent="0.1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1" ht="15" customHeight="1" x14ac:dyDescent="0.15">
      <c r="A51" s="36"/>
      <c r="B51" s="36" t="s">
        <v>88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</sheetData>
  <mergeCells count="169">
    <mergeCell ref="N48:O49"/>
    <mergeCell ref="P48:Q49"/>
    <mergeCell ref="R48:S49"/>
    <mergeCell ref="T48:U49"/>
    <mergeCell ref="N46:O47"/>
    <mergeCell ref="P46:Q47"/>
    <mergeCell ref="R46:S47"/>
    <mergeCell ref="T46:U47"/>
    <mergeCell ref="A48:A49"/>
    <mergeCell ref="B48:B49"/>
    <mergeCell ref="C48:E48"/>
    <mergeCell ref="F48:H48"/>
    <mergeCell ref="I48:K48"/>
    <mergeCell ref="L48:M49"/>
    <mergeCell ref="N44:O45"/>
    <mergeCell ref="P44:Q45"/>
    <mergeCell ref="R44:S45"/>
    <mergeCell ref="T44:U45"/>
    <mergeCell ref="A46:A47"/>
    <mergeCell ref="B46:B47"/>
    <mergeCell ref="C46:E46"/>
    <mergeCell ref="F46:H46"/>
    <mergeCell ref="I46:K46"/>
    <mergeCell ref="L46:M47"/>
    <mergeCell ref="A44:A45"/>
    <mergeCell ref="B44:B45"/>
    <mergeCell ref="C44:E44"/>
    <mergeCell ref="F44:H44"/>
    <mergeCell ref="I44:K44"/>
    <mergeCell ref="L44:M45"/>
    <mergeCell ref="T40:U41"/>
    <mergeCell ref="A43:B43"/>
    <mergeCell ref="C43:E43"/>
    <mergeCell ref="F43:H43"/>
    <mergeCell ref="I43:K43"/>
    <mergeCell ref="L43:M43"/>
    <mergeCell ref="N43:O43"/>
    <mergeCell ref="P43:Q43"/>
    <mergeCell ref="R43:S43"/>
    <mergeCell ref="T43:U43"/>
    <mergeCell ref="A40:A41"/>
    <mergeCell ref="B40:B41"/>
    <mergeCell ref="C40:E40"/>
    <mergeCell ref="F40:H40"/>
    <mergeCell ref="I40:K40"/>
    <mergeCell ref="L40:M41"/>
    <mergeCell ref="N40:O41"/>
    <mergeCell ref="P40:Q41"/>
    <mergeCell ref="R40:S41"/>
    <mergeCell ref="T36:U37"/>
    <mergeCell ref="A38:A39"/>
    <mergeCell ref="B38:B39"/>
    <mergeCell ref="C38:E38"/>
    <mergeCell ref="F38:H38"/>
    <mergeCell ref="I38:K38"/>
    <mergeCell ref="L38:M39"/>
    <mergeCell ref="N38:O39"/>
    <mergeCell ref="P38:Q39"/>
    <mergeCell ref="R38:S39"/>
    <mergeCell ref="T38:U39"/>
    <mergeCell ref="A36:A37"/>
    <mergeCell ref="B36:B37"/>
    <mergeCell ref="C36:E36"/>
    <mergeCell ref="F36:H36"/>
    <mergeCell ref="I36:K36"/>
    <mergeCell ref="L36:M37"/>
    <mergeCell ref="N36:O37"/>
    <mergeCell ref="P36:Q37"/>
    <mergeCell ref="R36:S37"/>
    <mergeCell ref="T17:U18"/>
    <mergeCell ref="A35:B35"/>
    <mergeCell ref="C35:E35"/>
    <mergeCell ref="F35:H35"/>
    <mergeCell ref="I35:K35"/>
    <mergeCell ref="L35:M35"/>
    <mergeCell ref="N35:O35"/>
    <mergeCell ref="P35:Q35"/>
    <mergeCell ref="R35:S35"/>
    <mergeCell ref="T35:U35"/>
    <mergeCell ref="J22:K22"/>
    <mergeCell ref="U23:V23"/>
    <mergeCell ref="P25:Q25"/>
    <mergeCell ref="U25:V25"/>
    <mergeCell ref="U27:V27"/>
    <mergeCell ref="A30:B30"/>
    <mergeCell ref="D30:E30"/>
    <mergeCell ref="H30:I30"/>
    <mergeCell ref="L30:M30"/>
    <mergeCell ref="P30:Q30"/>
    <mergeCell ref="S30:T30"/>
    <mergeCell ref="A17:A18"/>
    <mergeCell ref="B17:B18"/>
    <mergeCell ref="C17:E17"/>
    <mergeCell ref="F17:H17"/>
    <mergeCell ref="I17:K17"/>
    <mergeCell ref="L17:M18"/>
    <mergeCell ref="N17:O18"/>
    <mergeCell ref="P17:Q18"/>
    <mergeCell ref="R17:S18"/>
    <mergeCell ref="T13:U14"/>
    <mergeCell ref="A15:A16"/>
    <mergeCell ref="B15:B16"/>
    <mergeCell ref="C15:E15"/>
    <mergeCell ref="F15:H15"/>
    <mergeCell ref="I15:K15"/>
    <mergeCell ref="L15:M16"/>
    <mergeCell ref="N15:O16"/>
    <mergeCell ref="P15:Q16"/>
    <mergeCell ref="R15:S16"/>
    <mergeCell ref="T15:U16"/>
    <mergeCell ref="A13:A14"/>
    <mergeCell ref="B13:B14"/>
    <mergeCell ref="C13:E13"/>
    <mergeCell ref="F13:H13"/>
    <mergeCell ref="I13:K13"/>
    <mergeCell ref="L13:M14"/>
    <mergeCell ref="N13:O14"/>
    <mergeCell ref="P13:Q14"/>
    <mergeCell ref="R13:S14"/>
    <mergeCell ref="A12:B12"/>
    <mergeCell ref="C12:E12"/>
    <mergeCell ref="F12:H12"/>
    <mergeCell ref="I12:K12"/>
    <mergeCell ref="L12:M12"/>
    <mergeCell ref="N12:O12"/>
    <mergeCell ref="P12:Q12"/>
    <mergeCell ref="R12:S12"/>
    <mergeCell ref="A7:A8"/>
    <mergeCell ref="B7:B8"/>
    <mergeCell ref="C7:E7"/>
    <mergeCell ref="F7:H7"/>
    <mergeCell ref="I7:K7"/>
    <mergeCell ref="L7:M8"/>
    <mergeCell ref="N7:O8"/>
    <mergeCell ref="P7:Q8"/>
    <mergeCell ref="R7:S8"/>
    <mergeCell ref="B9:B10"/>
    <mergeCell ref="C9:E9"/>
    <mergeCell ref="F9:H9"/>
    <mergeCell ref="I9:K9"/>
    <mergeCell ref="L9:M10"/>
    <mergeCell ref="N9:O10"/>
    <mergeCell ref="P9:Q10"/>
    <mergeCell ref="R9:S10"/>
    <mergeCell ref="T9:U10"/>
    <mergeCell ref="N28:O28"/>
    <mergeCell ref="A1:U1"/>
    <mergeCell ref="P4:Q4"/>
    <mergeCell ref="R4:S4"/>
    <mergeCell ref="T4:U4"/>
    <mergeCell ref="A5:A6"/>
    <mergeCell ref="B5:B6"/>
    <mergeCell ref="C5:E5"/>
    <mergeCell ref="F5:H5"/>
    <mergeCell ref="I5:K5"/>
    <mergeCell ref="L5:M6"/>
    <mergeCell ref="N5:O6"/>
    <mergeCell ref="A4:B4"/>
    <mergeCell ref="C4:E4"/>
    <mergeCell ref="F4:H4"/>
    <mergeCell ref="I4:K4"/>
    <mergeCell ref="L4:M4"/>
    <mergeCell ref="N4:O4"/>
    <mergeCell ref="P5:Q6"/>
    <mergeCell ref="R5:S6"/>
    <mergeCell ref="T5:U6"/>
    <mergeCell ref="T12:U12"/>
    <mergeCell ref="T7:U8"/>
    <mergeCell ref="A9:A10"/>
  </mergeCells>
  <phoneticPr fontId="1"/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試合結果</vt:lpstr>
      <vt:lpstr>星取表</vt:lpstr>
      <vt:lpstr>試合結果!Print_Area</vt:lpstr>
      <vt:lpstr>星取表!Print_Area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SATORU</dc:creator>
  <cp:lastModifiedBy>SHIBUE</cp:lastModifiedBy>
  <cp:lastPrinted>2018-08-19T07:20:50Z</cp:lastPrinted>
  <dcterms:created xsi:type="dcterms:W3CDTF">2018-08-09T01:21:52Z</dcterms:created>
  <dcterms:modified xsi:type="dcterms:W3CDTF">2018-08-20T07:38:34Z</dcterms:modified>
</cp:coreProperties>
</file>