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8964" activeTab="1"/>
  </bookViews>
  <sheets>
    <sheet name="日程表" sheetId="7" r:id="rId1"/>
    <sheet name="星取表" sheetId="12" r:id="rId2"/>
    <sheet name="累積・退場" sheetId="11" r:id="rId3"/>
  </sheets>
  <definedNames>
    <definedName name="_xlnm.Print_Area" localSheetId="1">星取表!$A$1:$BY$41</definedName>
    <definedName name="_xlnm.Print_Area" localSheetId="0">日程表!$A$1:$AR$60</definedName>
  </definedNames>
  <calcPr calcId="145621"/>
</workbook>
</file>

<file path=xl/calcChain.xml><?xml version="1.0" encoding="utf-8"?>
<calcChain xmlns="http://schemas.openxmlformats.org/spreadsheetml/2006/main">
  <c r="CR42" i="12" l="1"/>
  <c r="CQ42" i="12"/>
  <c r="CP42" i="12"/>
  <c r="AG41" i="12" s="1"/>
  <c r="CO42" i="12"/>
  <c r="CN42" i="12"/>
  <c r="AB41" i="12" s="1"/>
  <c r="CM42" i="12"/>
  <c r="CL42" i="12"/>
  <c r="W41" i="12" s="1"/>
  <c r="CK42" i="12"/>
  <c r="CJ42" i="12"/>
  <c r="CI42" i="12"/>
  <c r="CH42" i="12"/>
  <c r="M41" i="12" s="1"/>
  <c r="CG42" i="12"/>
  <c r="CF42" i="12"/>
  <c r="H41" i="12" s="1"/>
  <c r="CE42" i="12"/>
  <c r="CR41" i="12"/>
  <c r="CQ41" i="12"/>
  <c r="CP41" i="12"/>
  <c r="CO41" i="12"/>
  <c r="CN41" i="12"/>
  <c r="CM41" i="12"/>
  <c r="CL41" i="12"/>
  <c r="CK41" i="12"/>
  <c r="CJ41" i="12"/>
  <c r="CI41" i="12"/>
  <c r="CH41" i="12"/>
  <c r="CG41" i="12"/>
  <c r="CF41" i="12"/>
  <c r="CE41" i="12"/>
  <c r="AL41" i="12"/>
  <c r="R41" i="12"/>
  <c r="CP40" i="12"/>
  <c r="CO40" i="12"/>
  <c r="AG37" i="12" s="1"/>
  <c r="CN40" i="12"/>
  <c r="CM40" i="12"/>
  <c r="CL40" i="12"/>
  <c r="CK40" i="12"/>
  <c r="CJ40" i="12"/>
  <c r="CI40" i="12"/>
  <c r="CH40" i="12"/>
  <c r="CG40" i="12"/>
  <c r="CF40" i="12"/>
  <c r="CE40" i="12"/>
  <c r="BO40" i="12"/>
  <c r="BK40" i="12"/>
  <c r="CP39" i="12"/>
  <c r="CO39" i="12"/>
  <c r="CN39" i="12"/>
  <c r="CM39" i="12"/>
  <c r="CL39" i="12"/>
  <c r="CK39" i="12"/>
  <c r="CJ39" i="12"/>
  <c r="CI39" i="12"/>
  <c r="CH39" i="12"/>
  <c r="CG39" i="12"/>
  <c r="CF39" i="12"/>
  <c r="CE39" i="12"/>
  <c r="AL39" i="12"/>
  <c r="M39" i="12"/>
  <c r="CN38" i="12"/>
  <c r="AB33" i="12" s="1"/>
  <c r="CM38" i="12"/>
  <c r="CL38" i="12"/>
  <c r="CK38" i="12"/>
  <c r="CJ38" i="12"/>
  <c r="CI38" i="12"/>
  <c r="CH38" i="12"/>
  <c r="CG38" i="12"/>
  <c r="CF38" i="12"/>
  <c r="H33" i="12" s="1"/>
  <c r="CE38" i="12"/>
  <c r="BO38" i="12"/>
  <c r="BK38" i="12"/>
  <c r="CN37" i="12"/>
  <c r="CM37" i="12"/>
  <c r="CL37" i="12"/>
  <c r="CK37" i="12"/>
  <c r="CJ37" i="12"/>
  <c r="CI37" i="12"/>
  <c r="CH37" i="12"/>
  <c r="CG37" i="12"/>
  <c r="CF37" i="12"/>
  <c r="CE37" i="12"/>
  <c r="CL36" i="12"/>
  <c r="W29" i="12" s="1"/>
  <c r="CK36" i="12"/>
  <c r="CJ36" i="12"/>
  <c r="CI36" i="12"/>
  <c r="CH36" i="12"/>
  <c r="M29" i="12" s="1"/>
  <c r="CG36" i="12"/>
  <c r="CF36" i="12"/>
  <c r="CE36" i="12"/>
  <c r="BO36" i="12"/>
  <c r="BK36" i="12"/>
  <c r="CL35" i="12"/>
  <c r="W27" i="12" s="1"/>
  <c r="CK35" i="12"/>
  <c r="CJ35" i="12"/>
  <c r="R27" i="12" s="1"/>
  <c r="CI35" i="12"/>
  <c r="CH35" i="12"/>
  <c r="CG35" i="12"/>
  <c r="CF35" i="12"/>
  <c r="H27" i="12" s="1"/>
  <c r="CE35" i="12"/>
  <c r="AG35" i="12"/>
  <c r="M35" i="12"/>
  <c r="CJ34" i="12"/>
  <c r="CI34" i="12"/>
  <c r="CH34" i="12"/>
  <c r="CG34" i="12"/>
  <c r="M25" i="12" s="1"/>
  <c r="CF34" i="12"/>
  <c r="CE34" i="12"/>
  <c r="BO34" i="12"/>
  <c r="BK34" i="12"/>
  <c r="BM34" i="12" s="1"/>
  <c r="CJ33" i="12"/>
  <c r="R23" i="12" s="1"/>
  <c r="CI33" i="12"/>
  <c r="CH33" i="12"/>
  <c r="CG33" i="12"/>
  <c r="CF33" i="12"/>
  <c r="CE33" i="12"/>
  <c r="M33" i="12"/>
  <c r="CH32" i="12"/>
  <c r="M21" i="12" s="1"/>
  <c r="CG32" i="12"/>
  <c r="CF32" i="12"/>
  <c r="H21" i="12" s="1"/>
  <c r="CE32" i="12"/>
  <c r="BO32" i="12"/>
  <c r="BK32" i="12"/>
  <c r="CH31" i="12"/>
  <c r="M19" i="12" s="1"/>
  <c r="CG31" i="12"/>
  <c r="CF31" i="12"/>
  <c r="H19" i="12" s="1"/>
  <c r="CE31" i="12"/>
  <c r="AB31" i="12"/>
  <c r="W31" i="12"/>
  <c r="R31" i="12"/>
  <c r="M31" i="12"/>
  <c r="H31" i="12"/>
  <c r="CF30" i="12"/>
  <c r="CE30" i="12"/>
  <c r="H17" i="12" s="1"/>
  <c r="BO30" i="12"/>
  <c r="BK30" i="12"/>
  <c r="CF29" i="12"/>
  <c r="CE29" i="12"/>
  <c r="H15" i="12" s="1"/>
  <c r="R29" i="12"/>
  <c r="H29" i="12"/>
  <c r="BO28" i="12"/>
  <c r="BK28" i="12"/>
  <c r="M27" i="12"/>
  <c r="BO26" i="12"/>
  <c r="BK26" i="12"/>
  <c r="R25" i="12"/>
  <c r="H25" i="12"/>
  <c r="BO24" i="12"/>
  <c r="BK24" i="12"/>
  <c r="CR23" i="12"/>
  <c r="CQ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M23" i="12"/>
  <c r="H23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BO22" i="12"/>
  <c r="BK22" i="12"/>
  <c r="CT21" i="12"/>
  <c r="CS21" i="12"/>
  <c r="CP21" i="12"/>
  <c r="CO21" i="12"/>
  <c r="CN21" i="12"/>
  <c r="CM21" i="12"/>
  <c r="CL21" i="12"/>
  <c r="CK21" i="12"/>
  <c r="CJ21" i="12"/>
  <c r="CI21" i="12"/>
  <c r="CH21" i="12"/>
  <c r="CG21" i="12"/>
  <c r="CF21" i="12"/>
  <c r="CE21" i="12"/>
  <c r="CT20" i="12"/>
  <c r="CS20" i="12"/>
  <c r="CP20" i="12"/>
  <c r="CO20" i="12"/>
  <c r="CN20" i="12"/>
  <c r="CM20" i="12"/>
  <c r="CL20" i="12"/>
  <c r="CK20" i="12"/>
  <c r="CJ20" i="12"/>
  <c r="CI20" i="12"/>
  <c r="CH20" i="12"/>
  <c r="CG20" i="12"/>
  <c r="CF20" i="12"/>
  <c r="CE20" i="12"/>
  <c r="BO20" i="12"/>
  <c r="BK20" i="12"/>
  <c r="CT19" i="12"/>
  <c r="CS19" i="12"/>
  <c r="CR19" i="12"/>
  <c r="CQ19" i="12"/>
  <c r="CN19" i="12"/>
  <c r="CM19" i="12"/>
  <c r="CL19" i="12"/>
  <c r="CK19" i="12"/>
  <c r="CJ19" i="12"/>
  <c r="CI19" i="12"/>
  <c r="CH19" i="12"/>
  <c r="CG19" i="12"/>
  <c r="CF19" i="12"/>
  <c r="CE19" i="12"/>
  <c r="CT18" i="12"/>
  <c r="CS18" i="12"/>
  <c r="CR18" i="12"/>
  <c r="CQ18" i="12"/>
  <c r="CN18" i="12"/>
  <c r="CM18" i="12"/>
  <c r="CL18" i="12"/>
  <c r="CK18" i="12"/>
  <c r="CJ18" i="12"/>
  <c r="CI18" i="12"/>
  <c r="CH18" i="12"/>
  <c r="CG18" i="12"/>
  <c r="CF18" i="12"/>
  <c r="CE18" i="12"/>
  <c r="BO18" i="12"/>
  <c r="BK18" i="12"/>
  <c r="CT17" i="12"/>
  <c r="CS17" i="12"/>
  <c r="CR17" i="12"/>
  <c r="CQ17" i="12"/>
  <c r="AL29" i="12" s="1"/>
  <c r="CP17" i="12"/>
  <c r="CO17" i="12"/>
  <c r="CL17" i="12"/>
  <c r="CK17" i="12"/>
  <c r="CJ17" i="12"/>
  <c r="CI17" i="12"/>
  <c r="CH17" i="12"/>
  <c r="CG17" i="12"/>
  <c r="CF17" i="12"/>
  <c r="CE17" i="12"/>
  <c r="CT16" i="12"/>
  <c r="CS16" i="12"/>
  <c r="CR16" i="12"/>
  <c r="CQ16" i="12"/>
  <c r="CP16" i="12"/>
  <c r="CO16" i="12"/>
  <c r="CL16" i="12"/>
  <c r="CK16" i="12"/>
  <c r="CJ16" i="12"/>
  <c r="CI16" i="12"/>
  <c r="CH16" i="12"/>
  <c r="CG16" i="12"/>
  <c r="CF16" i="12"/>
  <c r="CE16" i="12"/>
  <c r="BO16" i="12"/>
  <c r="BK16" i="12"/>
  <c r="CT15" i="12"/>
  <c r="CS15" i="12"/>
  <c r="CR15" i="12"/>
  <c r="CQ15" i="12"/>
  <c r="AL25" i="12" s="1"/>
  <c r="CP15" i="12"/>
  <c r="CO15" i="12"/>
  <c r="CN15" i="12"/>
  <c r="CM15" i="12"/>
  <c r="AB25" i="12" s="1"/>
  <c r="CJ15" i="12"/>
  <c r="CI15" i="12"/>
  <c r="CH15" i="12"/>
  <c r="CG15" i="12"/>
  <c r="CF15" i="12"/>
  <c r="CE15" i="12"/>
  <c r="CT14" i="12"/>
  <c r="CS14" i="12"/>
  <c r="AQ23" i="12" s="1"/>
  <c r="CR14" i="12"/>
  <c r="CQ14" i="12"/>
  <c r="AL23" i="12" s="1"/>
  <c r="CP14" i="12"/>
  <c r="CO14" i="12"/>
  <c r="AG23" i="12" s="1"/>
  <c r="CN14" i="12"/>
  <c r="CM14" i="12"/>
  <c r="CJ14" i="12"/>
  <c r="CI14" i="12"/>
  <c r="CH14" i="12"/>
  <c r="CG14" i="12"/>
  <c r="CF14" i="12"/>
  <c r="CE14" i="12"/>
  <c r="BO14" i="12"/>
  <c r="BK14" i="12"/>
  <c r="CT13" i="12"/>
  <c r="CS13" i="12"/>
  <c r="CR13" i="12"/>
  <c r="CQ13" i="12"/>
  <c r="CP13" i="12"/>
  <c r="CO13" i="12"/>
  <c r="CN13" i="12"/>
  <c r="CM13" i="12"/>
  <c r="CL13" i="12"/>
  <c r="CK13" i="12"/>
  <c r="CH13" i="12"/>
  <c r="CG13" i="12"/>
  <c r="CF13" i="12"/>
  <c r="CE13" i="12"/>
  <c r="CT12" i="12"/>
  <c r="CS12" i="12"/>
  <c r="CR12" i="12"/>
  <c r="CQ12" i="12"/>
  <c r="CP12" i="12"/>
  <c r="CO12" i="12"/>
  <c r="CN12" i="12"/>
  <c r="CM12" i="12"/>
  <c r="CL12" i="12"/>
  <c r="CK12" i="12"/>
  <c r="CH12" i="12"/>
  <c r="CG12" i="12"/>
  <c r="CF12" i="12"/>
  <c r="CE12" i="12"/>
  <c r="BO12" i="12"/>
  <c r="BK12" i="12"/>
  <c r="CT11" i="12"/>
  <c r="CS11" i="12"/>
  <c r="AQ17" i="12" s="1"/>
  <c r="CR11" i="12"/>
  <c r="CQ11" i="12"/>
  <c r="AL17" i="12" s="1"/>
  <c r="CP11" i="12"/>
  <c r="CO11" i="12"/>
  <c r="CN11" i="12"/>
  <c r="CM11" i="12"/>
  <c r="CL11" i="12"/>
  <c r="CK11" i="12"/>
  <c r="W17" i="12" s="1"/>
  <c r="CJ11" i="12"/>
  <c r="CI11" i="12"/>
  <c r="CF11" i="12"/>
  <c r="CE11" i="12"/>
  <c r="CT10" i="12"/>
  <c r="CS10" i="12"/>
  <c r="CR10" i="12"/>
  <c r="CQ10" i="12"/>
  <c r="CP10" i="12"/>
  <c r="CO10" i="12"/>
  <c r="AG15" i="12" s="1"/>
  <c r="CN10" i="12"/>
  <c r="CM10" i="12"/>
  <c r="CL10" i="12"/>
  <c r="CK10" i="12"/>
  <c r="CJ10" i="12"/>
  <c r="CI10" i="12"/>
  <c r="CF10" i="12"/>
  <c r="CE10" i="12"/>
  <c r="BO10" i="12"/>
  <c r="BK10" i="12"/>
  <c r="CT9" i="12"/>
  <c r="AQ13" i="12" s="1"/>
  <c r="CS9" i="12"/>
  <c r="CR9" i="12"/>
  <c r="CQ9" i="12"/>
  <c r="CP9" i="12"/>
  <c r="CO9" i="12"/>
  <c r="AG13" i="12" s="1"/>
  <c r="CN9" i="12"/>
  <c r="CM9" i="12"/>
  <c r="CL9" i="12"/>
  <c r="W13" i="12" s="1"/>
  <c r="CK9" i="12"/>
  <c r="CJ9" i="12"/>
  <c r="CI9" i="12"/>
  <c r="CH9" i="12"/>
  <c r="CG9" i="12"/>
  <c r="M13" i="12" s="1"/>
  <c r="CT8" i="12"/>
  <c r="CS8" i="12"/>
  <c r="AQ11" i="12" s="1"/>
  <c r="CR8" i="12"/>
  <c r="CQ8" i="12"/>
  <c r="CP8" i="12"/>
  <c r="CO8" i="12"/>
  <c r="AG11" i="12" s="1"/>
  <c r="CN8" i="12"/>
  <c r="CM8" i="12"/>
  <c r="CL8" i="12"/>
  <c r="CK8" i="12"/>
  <c r="CJ8" i="12"/>
  <c r="CI8" i="12"/>
  <c r="CH8" i="12"/>
  <c r="CG8" i="12"/>
  <c r="M11" i="12" s="1"/>
  <c r="AQ6" i="12"/>
  <c r="AL6" i="12"/>
  <c r="AG6" i="12"/>
  <c r="AB6" i="12"/>
  <c r="W6" i="12"/>
  <c r="R6" i="12"/>
  <c r="M6" i="12"/>
  <c r="H6" i="12"/>
  <c r="AL33" i="12" l="1"/>
  <c r="AQ37" i="12"/>
  <c r="AG29" i="12"/>
  <c r="AQ29" i="12"/>
  <c r="BQ18" i="12"/>
  <c r="BS20" i="12"/>
  <c r="AQ33" i="12"/>
  <c r="R17" i="12"/>
  <c r="BQ26" i="12"/>
  <c r="BS28" i="12"/>
  <c r="BQ38" i="12"/>
  <c r="BQ10" i="12"/>
  <c r="M37" i="12"/>
  <c r="BQ30" i="12"/>
  <c r="W33" i="12"/>
  <c r="AG25" i="12"/>
  <c r="BD36" i="12"/>
  <c r="BS24" i="12"/>
  <c r="BQ22" i="12"/>
  <c r="AB17" i="12"/>
  <c r="BQ14" i="12"/>
  <c r="BU14" i="12" s="1"/>
  <c r="BM14" i="12"/>
  <c r="BS32" i="12"/>
  <c r="AZ32" i="12"/>
  <c r="AG17" i="12"/>
  <c r="AV16" i="12" s="1"/>
  <c r="BS16" i="12"/>
  <c r="BS40" i="12"/>
  <c r="BS36" i="12"/>
  <c r="BQ34" i="12"/>
  <c r="BU34" i="12" s="1"/>
  <c r="AQ25" i="12"/>
  <c r="BS12" i="12"/>
  <c r="AL27" i="12"/>
  <c r="W11" i="12"/>
  <c r="R15" i="12"/>
  <c r="AQ31" i="12"/>
  <c r="AQ35" i="12"/>
  <c r="AZ34" i="12" s="1"/>
  <c r="AG27" i="12"/>
  <c r="BD30" i="12"/>
  <c r="AL31" i="12"/>
  <c r="AQ27" i="12"/>
  <c r="W15" i="12"/>
  <c r="R11" i="12"/>
  <c r="AB23" i="12"/>
  <c r="BS22" i="12"/>
  <c r="AB15" i="12"/>
  <c r="BS38" i="12"/>
  <c r="AZ38" i="12"/>
  <c r="BD38" i="12"/>
  <c r="AV38" i="12"/>
  <c r="AQ15" i="12"/>
  <c r="AL11" i="12"/>
  <c r="BS10" i="12"/>
  <c r="BM10" i="12"/>
  <c r="BS30" i="12"/>
  <c r="BS14" i="12"/>
  <c r="BS18" i="12"/>
  <c r="BM18" i="12"/>
  <c r="BS26" i="12"/>
  <c r="BD14" i="12"/>
  <c r="AL15" i="12"/>
  <c r="AV10" i="12"/>
  <c r="AB11" i="12"/>
  <c r="AZ10" i="12"/>
  <c r="BD10" i="12"/>
  <c r="BD16" i="12"/>
  <c r="AZ16" i="12"/>
  <c r="AZ14" i="12"/>
  <c r="BD24" i="12"/>
  <c r="AV24" i="12"/>
  <c r="AZ24" i="12"/>
  <c r="R13" i="12"/>
  <c r="AB13" i="12"/>
  <c r="AL13" i="12"/>
  <c r="W19" i="12"/>
  <c r="AB19" i="12"/>
  <c r="AG19" i="12"/>
  <c r="AL19" i="12"/>
  <c r="AQ19" i="12"/>
  <c r="W21" i="12"/>
  <c r="AB21" i="12"/>
  <c r="AG21" i="12"/>
  <c r="AL21" i="12"/>
  <c r="AQ21" i="12"/>
  <c r="AV14" i="12"/>
  <c r="BD22" i="12"/>
  <c r="AZ22" i="12"/>
  <c r="AV22" i="12"/>
  <c r="AX22" i="12" s="1"/>
  <c r="BD28" i="12"/>
  <c r="AV28" i="12"/>
  <c r="AZ28" i="12"/>
  <c r="BD32" i="12"/>
  <c r="AV32" i="12"/>
  <c r="BD34" i="12"/>
  <c r="AV34" i="12"/>
  <c r="AV36" i="12"/>
  <c r="AZ36" i="12"/>
  <c r="AZ26" i="12"/>
  <c r="AV26" i="12"/>
  <c r="BD26" i="12"/>
  <c r="BD40" i="12"/>
  <c r="BF38" i="12" s="1"/>
  <c r="AV40" i="12"/>
  <c r="AZ40" i="12"/>
  <c r="BM22" i="12"/>
  <c r="BU22" i="12" s="1"/>
  <c r="BM26" i="12"/>
  <c r="BU26" i="12" s="1"/>
  <c r="AV30" i="12"/>
  <c r="AX30" i="12" s="1"/>
  <c r="AZ30" i="12"/>
  <c r="BM30" i="12"/>
  <c r="BU30" i="12" s="1"/>
  <c r="BS34" i="12"/>
  <c r="BM38" i="12"/>
  <c r="BU38" i="12" s="1"/>
  <c r="AV20" i="12"/>
  <c r="BU18" i="12" l="1"/>
  <c r="BU10" i="12"/>
  <c r="BD20" i="12"/>
  <c r="BB30" i="12"/>
  <c r="DA13" i="12" s="1"/>
  <c r="BF34" i="12"/>
  <c r="AX26" i="12"/>
  <c r="BF30" i="12"/>
  <c r="AX14" i="12"/>
  <c r="BF14" i="12"/>
  <c r="AX34" i="12"/>
  <c r="BF22" i="12"/>
  <c r="AV12" i="12"/>
  <c r="AX10" i="12" s="1"/>
  <c r="BF26" i="12"/>
  <c r="BB26" i="12"/>
  <c r="BB38" i="12"/>
  <c r="AX38" i="12"/>
  <c r="BB34" i="12"/>
  <c r="BB22" i="12"/>
  <c r="BH22" i="12" s="1"/>
  <c r="BD18" i="12"/>
  <c r="AZ18" i="12"/>
  <c r="AV18" i="12"/>
  <c r="AX18" i="12" s="1"/>
  <c r="BB14" i="12"/>
  <c r="AZ12" i="12"/>
  <c r="BB10" i="12" s="1"/>
  <c r="BD12" i="12"/>
  <c r="BF10" i="12" s="1"/>
  <c r="AZ20" i="12"/>
  <c r="BF18" i="12" l="1"/>
  <c r="BH30" i="12"/>
  <c r="DA9" i="12"/>
  <c r="DA12" i="12"/>
  <c r="BH26" i="12"/>
  <c r="BH34" i="12"/>
  <c r="BH38" i="12"/>
  <c r="DA15" i="12"/>
  <c r="DA11" i="12"/>
  <c r="BH14" i="12"/>
  <c r="BH10" i="12"/>
  <c r="BB18" i="12"/>
  <c r="DA10" i="12" s="1"/>
  <c r="DA14" i="12"/>
  <c r="DA8" i="12"/>
  <c r="BH18" i="12" l="1"/>
  <c r="BW18" i="12"/>
  <c r="BW30" i="12"/>
  <c r="BW14" i="12"/>
  <c r="BW26" i="12"/>
  <c r="BW38" i="12"/>
  <c r="BW34" i="12"/>
  <c r="BW10" i="12"/>
  <c r="BW22" i="12"/>
</calcChain>
</file>

<file path=xl/sharedStrings.xml><?xml version="1.0" encoding="utf-8"?>
<sst xmlns="http://schemas.openxmlformats.org/spreadsheetml/2006/main" count="736" uniqueCount="265">
  <si>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</si>
  <si>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</si>
  <si>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</si>
  <si>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</si>
  <si>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</si>
  <si>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</si>
  <si>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</si>
  <si>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</si>
  <si>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期日</t>
    <rPh sb="0" eb="2">
      <t>キジツ</t>
    </rPh>
    <phoneticPr fontId="1"/>
  </si>
  <si>
    <t>ホーム</t>
    <phoneticPr fontId="1"/>
  </si>
  <si>
    <t>アウェー</t>
    <phoneticPr fontId="1"/>
  </si>
  <si>
    <t>試合会場</t>
    <rPh sb="0" eb="2">
      <t>シアイ</t>
    </rPh>
    <rPh sb="2" eb="4">
      <t>カイジョウ</t>
    </rPh>
    <phoneticPr fontId="1"/>
  </si>
  <si>
    <t>対戦カード</t>
    <rPh sb="0" eb="2">
      <t>タイセン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</si>
  <si>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</si>
  <si>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</si>
  <si>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</si>
  <si>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</si>
  <si>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６月</t>
  </si>
  <si>
    <t>７月</t>
  </si>
  <si>
    <t>８月</t>
  </si>
  <si>
    <t>９月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</si>
  <si>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</si>
  <si>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</si>
  <si>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</si>
  <si>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</si>
  <si>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</si>
  <si>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</si>
  <si>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</si>
  <si>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</si>
  <si>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</si>
  <si>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</si>
  <si>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</si>
  <si>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</si>
  <si>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</si>
  <si>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</si>
  <si>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</si>
  <si>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</si>
  <si>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</si>
  <si>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</si>
  <si>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</si>
  <si>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</si>
  <si>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</si>
  <si>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</si>
  <si>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第１節</t>
    <rPh sb="0" eb="1">
      <t>ダイ</t>
    </rPh>
    <rPh sb="2" eb="3">
      <t>セツ</t>
    </rPh>
    <phoneticPr fontId="1"/>
  </si>
  <si>
    <t>第３節</t>
    <rPh sb="0" eb="1">
      <t>ダイ</t>
    </rPh>
    <rPh sb="2" eb="3">
      <t>セツ</t>
    </rPh>
    <phoneticPr fontId="1"/>
  </si>
  <si>
    <t>第４節</t>
    <rPh sb="0" eb="1">
      <t>ダイ</t>
    </rPh>
    <rPh sb="2" eb="3">
      <t>セツ</t>
    </rPh>
    <phoneticPr fontId="1"/>
  </si>
  <si>
    <t>第５節</t>
    <rPh sb="0" eb="1">
      <t>ダイ</t>
    </rPh>
    <rPh sb="2" eb="3">
      <t>セツ</t>
    </rPh>
    <phoneticPr fontId="1"/>
  </si>
  <si>
    <t>第６節</t>
    <rPh sb="0" eb="1">
      <t>ダイ</t>
    </rPh>
    <rPh sb="2" eb="3">
      <t>セツ</t>
    </rPh>
    <phoneticPr fontId="1"/>
  </si>
  <si>
    <t>第７節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</si>
  <si>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</si>
  <si>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</si>
  <si>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</si>
  <si>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第１１節</t>
    <rPh sb="0" eb="1">
      <t>ダイ</t>
    </rPh>
    <rPh sb="3" eb="4">
      <t>セツ</t>
    </rPh>
    <phoneticPr fontId="1"/>
  </si>
  <si>
    <t>第１２節</t>
    <rPh sb="0" eb="1">
      <t>ダイ</t>
    </rPh>
    <rPh sb="3" eb="4">
      <t>セツ</t>
    </rPh>
    <phoneticPr fontId="1"/>
  </si>
  <si>
    <t>第１３節</t>
    <rPh sb="0" eb="1">
      <t>ダイ</t>
    </rPh>
    <rPh sb="3" eb="4">
      <t>セツ</t>
    </rPh>
    <phoneticPr fontId="1"/>
  </si>
  <si>
    <t>第１４節</t>
    <rPh sb="0" eb="1">
      <t>ダイ</t>
    </rPh>
    <rPh sb="3" eb="4">
      <t>セツ</t>
    </rPh>
    <phoneticPr fontId="1"/>
  </si>
  <si>
    <t>時間</t>
    <rPh sb="0" eb="2">
      <t>ジカン</t>
    </rPh>
    <phoneticPr fontId="1"/>
  </si>
  <si>
    <t>節</t>
    <rPh sb="0" eb="1">
      <t>セツ</t>
    </rPh>
    <phoneticPr fontId="1"/>
  </si>
  <si>
    <t>第２節</t>
    <phoneticPr fontId="2"/>
  </si>
  <si>
    <t>山形FC</t>
    <phoneticPr fontId="2"/>
  </si>
  <si>
    <t>山形FC</t>
    <phoneticPr fontId="2"/>
  </si>
  <si>
    <t>モンテディオ山形JY庄内</t>
    <phoneticPr fontId="2"/>
  </si>
  <si>
    <t>モンテディオ山形JY庄内</t>
    <phoneticPr fontId="2"/>
  </si>
  <si>
    <t>山形FC</t>
    <phoneticPr fontId="2"/>
  </si>
  <si>
    <t>山形FC</t>
    <phoneticPr fontId="2"/>
  </si>
  <si>
    <t>モンテディオ山形JY庄内</t>
    <phoneticPr fontId="2"/>
  </si>
  <si>
    <t>山形FC</t>
    <phoneticPr fontId="2"/>
  </si>
  <si>
    <t>山形FC</t>
    <rPh sb="0" eb="2">
      <t>ヤマガタ</t>
    </rPh>
    <phoneticPr fontId="2"/>
  </si>
  <si>
    <t>M山形JY庄内</t>
    <rPh sb="1" eb="3">
      <t>ヤマガタ</t>
    </rPh>
    <rPh sb="5" eb="7">
      <t>ショウナイ</t>
    </rPh>
    <phoneticPr fontId="2"/>
  </si>
  <si>
    <t>山形県U-15リーグ　1部  警告・退場</t>
    <rPh sb="15" eb="17">
      <t>ケイコク</t>
    </rPh>
    <rPh sb="18" eb="20">
      <t>タイジョウ</t>
    </rPh>
    <phoneticPr fontId="1"/>
  </si>
  <si>
    <t>ながいU</t>
    <phoneticPr fontId="2"/>
  </si>
  <si>
    <t>アビーカFC</t>
    <phoneticPr fontId="2"/>
  </si>
  <si>
    <t>鶴岡三中</t>
    <rPh sb="0" eb="2">
      <t>ツルオカ</t>
    </rPh>
    <rPh sb="2" eb="3">
      <t>サン</t>
    </rPh>
    <rPh sb="3" eb="4">
      <t>チュウ</t>
    </rPh>
    <phoneticPr fontId="2"/>
  </si>
  <si>
    <t>最上中</t>
    <rPh sb="0" eb="2">
      <t>モガミ</t>
    </rPh>
    <rPh sb="2" eb="3">
      <t>チュウ</t>
    </rPh>
    <phoneticPr fontId="2"/>
  </si>
  <si>
    <t>沖郷中　</t>
    <rPh sb="0" eb="1">
      <t>オキ</t>
    </rPh>
    <rPh sb="1" eb="2">
      <t>ゴウ</t>
    </rPh>
    <rPh sb="2" eb="3">
      <t>チュウ</t>
    </rPh>
    <phoneticPr fontId="2"/>
  </si>
  <si>
    <t>沖郷中</t>
    <rPh sb="0" eb="1">
      <t>オキ</t>
    </rPh>
    <rPh sb="1" eb="2">
      <t>ゴウ</t>
    </rPh>
    <rPh sb="2" eb="3">
      <t>チュウ</t>
    </rPh>
    <phoneticPr fontId="2"/>
  </si>
  <si>
    <t>沖郷中</t>
    <phoneticPr fontId="2"/>
  </si>
  <si>
    <t>最上中</t>
    <phoneticPr fontId="2"/>
  </si>
  <si>
    <t>最上中</t>
    <phoneticPr fontId="2"/>
  </si>
  <si>
    <t>鶴岡三中</t>
    <phoneticPr fontId="2"/>
  </si>
  <si>
    <t>アビーカFC</t>
    <phoneticPr fontId="2"/>
  </si>
  <si>
    <t>ながいU</t>
    <phoneticPr fontId="2"/>
  </si>
  <si>
    <t>天童総合運動公園第2運動広場</t>
    <rPh sb="0" eb="2">
      <t>テンドウ</t>
    </rPh>
    <rPh sb="2" eb="8">
      <t>ソウゴウウンドウコウエン</t>
    </rPh>
    <rPh sb="8" eb="9">
      <t>ダイ</t>
    </rPh>
    <rPh sb="10" eb="12">
      <t>ウンドウ</t>
    </rPh>
    <rPh sb="12" eb="14">
      <t>ヒロバ</t>
    </rPh>
    <phoneticPr fontId="2"/>
  </si>
  <si>
    <t>庄内町八幡スポーツ公園</t>
    <rPh sb="0" eb="3">
      <t>ショウナイマチ</t>
    </rPh>
    <rPh sb="3" eb="5">
      <t>ヤハタ</t>
    </rPh>
    <rPh sb="9" eb="11">
      <t>コウエン</t>
    </rPh>
    <phoneticPr fontId="2"/>
  </si>
  <si>
    <t>天童総合運動公園第2運動広場</t>
    <phoneticPr fontId="2"/>
  </si>
  <si>
    <t>山形市球技場</t>
    <rPh sb="0" eb="3">
      <t>ヤマガタシ</t>
    </rPh>
    <rPh sb="3" eb="6">
      <t>キュウギジョウ</t>
    </rPh>
    <phoneticPr fontId="2"/>
  </si>
  <si>
    <t>米沢サッカーフィールド</t>
    <rPh sb="0" eb="2">
      <t>ヨネザワ</t>
    </rPh>
    <phoneticPr fontId="2"/>
  </si>
  <si>
    <t>山形県フットボールセンター</t>
    <rPh sb="0" eb="3">
      <t>ヤマガタケン</t>
    </rPh>
    <phoneticPr fontId="2"/>
  </si>
  <si>
    <t>庄内町八幡スポーツ公園</t>
    <rPh sb="0" eb="3">
      <t>ショウナイマチ</t>
    </rPh>
    <rPh sb="3" eb="5">
      <t>ハチマン</t>
    </rPh>
    <rPh sb="9" eb="11">
      <t>コウエン</t>
    </rPh>
    <phoneticPr fontId="2"/>
  </si>
  <si>
    <t>東根市多目的運動場</t>
    <rPh sb="0" eb="3">
      <t>ヒガシネシ</t>
    </rPh>
    <rPh sb="3" eb="6">
      <t>タモクテキ</t>
    </rPh>
    <rPh sb="6" eb="9">
      <t>ウンドウジョウ</t>
    </rPh>
    <phoneticPr fontId="2"/>
  </si>
  <si>
    <t>庄内町八幡スポーツ公園</t>
    <rPh sb="0" eb="5">
      <t>ショウナイマチヤハタ</t>
    </rPh>
    <rPh sb="9" eb="11">
      <t>コウエン</t>
    </rPh>
    <phoneticPr fontId="2"/>
  </si>
  <si>
    <t>山形明正高校第１グラウンド</t>
    <rPh sb="0" eb="6">
      <t>ヤマガタメイセイコウコウ</t>
    </rPh>
    <rPh sb="6" eb="7">
      <t>ダイ</t>
    </rPh>
    <phoneticPr fontId="2"/>
  </si>
  <si>
    <t>最上西公園</t>
    <rPh sb="0" eb="2">
      <t>モガミ</t>
    </rPh>
    <rPh sb="2" eb="3">
      <t>ニシ</t>
    </rPh>
    <rPh sb="3" eb="5">
      <t>コウエン</t>
    </rPh>
    <phoneticPr fontId="2"/>
  </si>
  <si>
    <t>山形市球技場</t>
    <phoneticPr fontId="2"/>
  </si>
  <si>
    <t>沖郷中</t>
    <rPh sb="0" eb="3">
      <t>オキゴウチュウ</t>
    </rPh>
    <phoneticPr fontId="2"/>
  </si>
  <si>
    <t>最上中</t>
    <phoneticPr fontId="2"/>
  </si>
  <si>
    <t>山形市球技場</t>
    <phoneticPr fontId="2"/>
  </si>
  <si>
    <r>
      <t>2017　　山形県U-15リーグ　1部</t>
    </r>
    <r>
      <rPr>
        <b/>
        <sz val="18"/>
        <color indexed="9"/>
        <rFont val="Meiryo UI"/>
        <family val="3"/>
        <charset val="128"/>
      </rPr>
      <t xml:space="preserve"> Match Schedule</t>
    </r>
    <phoneticPr fontId="1"/>
  </si>
  <si>
    <t>山形FC</t>
    <phoneticPr fontId="2"/>
  </si>
  <si>
    <t>最上中</t>
    <phoneticPr fontId="2"/>
  </si>
  <si>
    <t>天童総合運動公園第2運動広場</t>
    <phoneticPr fontId="2"/>
  </si>
  <si>
    <t>山形県フットボールセンター</t>
    <phoneticPr fontId="2"/>
  </si>
  <si>
    <t>山形明正高校第１グラウンド</t>
    <rPh sb="0" eb="2">
      <t>ヤマガタ</t>
    </rPh>
    <rPh sb="2" eb="4">
      <t>メイセイ</t>
    </rPh>
    <rPh sb="4" eb="6">
      <t>コウコウ</t>
    </rPh>
    <rPh sb="6" eb="7">
      <t>ダイ</t>
    </rPh>
    <phoneticPr fontId="2"/>
  </si>
  <si>
    <t>山形県フットボールセンター</t>
    <phoneticPr fontId="2"/>
  </si>
  <si>
    <t>山形県フットボールセンター</t>
    <rPh sb="0" eb="3">
      <t>ヤマガタケン</t>
    </rPh>
    <phoneticPr fontId="2"/>
  </si>
  <si>
    <t>ＡＣ．Ｚｅｅｌｅ</t>
    <phoneticPr fontId="2"/>
  </si>
  <si>
    <t>審判割り当て</t>
    <rPh sb="0" eb="2">
      <t>シンパン</t>
    </rPh>
    <rPh sb="2" eb="3">
      <t>ワ</t>
    </rPh>
    <rPh sb="4" eb="5">
      <t>ア</t>
    </rPh>
    <phoneticPr fontId="2"/>
  </si>
  <si>
    <t>R</t>
    <phoneticPr fontId="2"/>
  </si>
  <si>
    <t>AR1</t>
    <phoneticPr fontId="2"/>
  </si>
  <si>
    <t>AR2</t>
    <phoneticPr fontId="2"/>
  </si>
  <si>
    <t>4th</t>
    <phoneticPr fontId="2"/>
  </si>
  <si>
    <t>YFA</t>
    <phoneticPr fontId="2"/>
  </si>
  <si>
    <t>当該</t>
    <rPh sb="0" eb="2">
      <t>トウガイ</t>
    </rPh>
    <phoneticPr fontId="2"/>
  </si>
  <si>
    <t>HOME</t>
    <phoneticPr fontId="2"/>
  </si>
  <si>
    <t>ながい</t>
    <phoneticPr fontId="2"/>
  </si>
  <si>
    <t>AC.Z</t>
    <phoneticPr fontId="2"/>
  </si>
  <si>
    <t>アビーカ</t>
    <phoneticPr fontId="2"/>
  </si>
  <si>
    <t>最上</t>
    <rPh sb="0" eb="2">
      <t>モガミ</t>
    </rPh>
    <phoneticPr fontId="2"/>
  </si>
  <si>
    <t>沖郷</t>
    <rPh sb="0" eb="1">
      <t>オキ</t>
    </rPh>
    <rPh sb="1" eb="2">
      <t>ゴウ</t>
    </rPh>
    <phoneticPr fontId="2"/>
  </si>
  <si>
    <t>庄内</t>
    <rPh sb="0" eb="2">
      <t>ショウナイ</t>
    </rPh>
    <phoneticPr fontId="2"/>
  </si>
  <si>
    <t>AC.Zeele</t>
    <phoneticPr fontId="2"/>
  </si>
  <si>
    <t>前</t>
    <rPh sb="0" eb="1">
      <t>ゼン</t>
    </rPh>
    <phoneticPr fontId="1"/>
  </si>
  <si>
    <t>－</t>
    <phoneticPr fontId="1"/>
  </si>
  <si>
    <t>－</t>
    <phoneticPr fontId="1"/>
  </si>
  <si>
    <t>後</t>
    <rPh sb="0" eb="1">
      <t>アト</t>
    </rPh>
    <phoneticPr fontId="1"/>
  </si>
  <si>
    <t>－</t>
    <phoneticPr fontId="1"/>
  </si>
  <si>
    <t>―</t>
    <phoneticPr fontId="1"/>
  </si>
  <si>
    <t>高円宮杯U-15サッカーリーグ　2017　山形県リーグ1部  星取表</t>
    <rPh sb="0" eb="1">
      <t>タカ</t>
    </rPh>
    <rPh sb="1" eb="2">
      <t>エン</t>
    </rPh>
    <rPh sb="2" eb="3">
      <t>ミヤ</t>
    </rPh>
    <rPh sb="3" eb="4">
      <t>ハイ</t>
    </rPh>
    <rPh sb="21" eb="24">
      <t>ヤマガタケン</t>
    </rPh>
    <rPh sb="28" eb="29">
      <t>ブ</t>
    </rPh>
    <rPh sb="31" eb="34">
      <t>ホシトリヒョウ</t>
    </rPh>
    <phoneticPr fontId="1"/>
  </si>
  <si>
    <t>ながいU</t>
    <phoneticPr fontId="2"/>
  </si>
  <si>
    <t>M山形　　　JY庄内</t>
    <rPh sb="1" eb="3">
      <t>ヤマガタ</t>
    </rPh>
    <rPh sb="8" eb="10">
      <t>ショウナイ</t>
    </rPh>
    <phoneticPr fontId="2"/>
  </si>
  <si>
    <t>アビーカFC</t>
    <phoneticPr fontId="2"/>
  </si>
  <si>
    <t>山形FC　　　　セカンド</t>
    <rPh sb="0" eb="2">
      <t>ヤマガタ</t>
    </rPh>
    <phoneticPr fontId="2"/>
  </si>
  <si>
    <t>ACzeele</t>
    <phoneticPr fontId="2"/>
  </si>
  <si>
    <t>●</t>
    <phoneticPr fontId="2"/>
  </si>
  <si>
    <t>4-0</t>
    <phoneticPr fontId="2"/>
  </si>
  <si>
    <t>3-2</t>
    <phoneticPr fontId="2"/>
  </si>
  <si>
    <t>3-0</t>
    <phoneticPr fontId="2"/>
  </si>
  <si>
    <t>1-2</t>
    <phoneticPr fontId="2"/>
  </si>
  <si>
    <t xml:space="preserve">甲田　崇人 </t>
    <phoneticPr fontId="2"/>
  </si>
  <si>
    <t>ラフ</t>
    <phoneticPr fontId="2"/>
  </si>
  <si>
    <t>警告</t>
    <rPh sb="0" eb="2">
      <t>ケイコク</t>
    </rPh>
    <phoneticPr fontId="2"/>
  </si>
  <si>
    <t xml:space="preserve">新関　倭 </t>
    <phoneticPr fontId="2"/>
  </si>
  <si>
    <t>ラフ</t>
    <phoneticPr fontId="2"/>
  </si>
  <si>
    <t>0-1</t>
    <phoneticPr fontId="2"/>
  </si>
  <si>
    <t>警告</t>
    <rPh sb="0" eb="2">
      <t>ケイコク</t>
    </rPh>
    <phoneticPr fontId="2"/>
  </si>
  <si>
    <t>土田　光希</t>
    <rPh sb="0" eb="2">
      <t>ツチダ</t>
    </rPh>
    <rPh sb="3" eb="4">
      <t>ミツ</t>
    </rPh>
    <rPh sb="4" eb="5">
      <t>キ</t>
    </rPh>
    <phoneticPr fontId="2"/>
  </si>
  <si>
    <t>反スポ</t>
    <rPh sb="0" eb="1">
      <t>ハン</t>
    </rPh>
    <phoneticPr fontId="2"/>
  </si>
  <si>
    <t>2-1</t>
    <phoneticPr fontId="2"/>
  </si>
  <si>
    <t>3-1</t>
    <phoneticPr fontId="2"/>
  </si>
  <si>
    <t>1-2</t>
    <phoneticPr fontId="2"/>
  </si>
  <si>
    <t>●</t>
    <phoneticPr fontId="2"/>
  </si>
  <si>
    <t>鮭川村多目的運動公園</t>
    <rPh sb="0" eb="3">
      <t>サケカワムラ</t>
    </rPh>
    <rPh sb="3" eb="6">
      <t>タモクテキ</t>
    </rPh>
    <rPh sb="6" eb="8">
      <t>ウンドウ</t>
    </rPh>
    <rPh sb="8" eb="10">
      <t>コウエン</t>
    </rPh>
    <phoneticPr fontId="2"/>
  </si>
  <si>
    <t>10-1</t>
    <phoneticPr fontId="2"/>
  </si>
  <si>
    <t>6-0</t>
    <phoneticPr fontId="2"/>
  </si>
  <si>
    <t>3-0</t>
    <phoneticPr fontId="2"/>
  </si>
  <si>
    <t>●</t>
    <phoneticPr fontId="2"/>
  </si>
  <si>
    <t>0-2</t>
    <phoneticPr fontId="2"/>
  </si>
  <si>
    <t>0-13</t>
    <phoneticPr fontId="2"/>
  </si>
  <si>
    <t>1-5</t>
    <phoneticPr fontId="2"/>
  </si>
  <si>
    <t>●</t>
    <phoneticPr fontId="2"/>
  </si>
  <si>
    <t>0-3</t>
    <phoneticPr fontId="2"/>
  </si>
  <si>
    <t>警告</t>
    <rPh sb="0" eb="2">
      <t>ケイコク</t>
    </rPh>
    <phoneticPr fontId="2"/>
  </si>
  <si>
    <t>反スポ</t>
    <rPh sb="0" eb="1">
      <t>ハン</t>
    </rPh>
    <phoneticPr fontId="2"/>
  </si>
  <si>
    <t>須貝　洸成</t>
    <rPh sb="0" eb="2">
      <t>スガイ</t>
    </rPh>
    <rPh sb="3" eb="4">
      <t>コウ</t>
    </rPh>
    <rPh sb="4" eb="5">
      <t>セイ</t>
    </rPh>
    <phoneticPr fontId="2"/>
  </si>
  <si>
    <t>1-3</t>
    <phoneticPr fontId="2"/>
  </si>
  <si>
    <t>最上町西公園体育館施設多目的広場</t>
    <phoneticPr fontId="2"/>
  </si>
  <si>
    <t>当該</t>
    <rPh sb="0" eb="2">
      <t>トウガイ</t>
    </rPh>
    <phoneticPr fontId="2"/>
  </si>
  <si>
    <t>庄内町八幡スポーツ公園</t>
    <phoneticPr fontId="2"/>
  </si>
  <si>
    <t>YFA</t>
    <phoneticPr fontId="2"/>
  </si>
  <si>
    <t>5-1</t>
    <phoneticPr fontId="2"/>
  </si>
  <si>
    <t>0-3</t>
    <phoneticPr fontId="2"/>
  </si>
  <si>
    <t>1-0</t>
    <phoneticPr fontId="2"/>
  </si>
  <si>
    <t>●</t>
    <phoneticPr fontId="2"/>
  </si>
  <si>
    <t>警告</t>
    <rPh sb="0" eb="2">
      <t>ケイコク</t>
    </rPh>
    <phoneticPr fontId="2"/>
  </si>
  <si>
    <t>五十嵐　元希</t>
    <rPh sb="0" eb="3">
      <t>イガラシ</t>
    </rPh>
    <rPh sb="4" eb="5">
      <t>モト</t>
    </rPh>
    <rPh sb="5" eb="6">
      <t>キ</t>
    </rPh>
    <phoneticPr fontId="2"/>
  </si>
  <si>
    <t>ラフ</t>
    <phoneticPr fontId="2"/>
  </si>
  <si>
    <t>4-1</t>
    <phoneticPr fontId="2"/>
  </si>
  <si>
    <t>佐藤仁騎</t>
    <rPh sb="0" eb="2">
      <t>サトウ</t>
    </rPh>
    <rPh sb="2" eb="3">
      <t>ニン</t>
    </rPh>
    <rPh sb="3" eb="4">
      <t>キ</t>
    </rPh>
    <phoneticPr fontId="2"/>
  </si>
  <si>
    <t>反スポ</t>
    <rPh sb="0" eb="1">
      <t>ハン</t>
    </rPh>
    <phoneticPr fontId="2"/>
  </si>
  <si>
    <t>0-4</t>
    <phoneticPr fontId="2"/>
  </si>
  <si>
    <t>2-4</t>
    <phoneticPr fontId="2"/>
  </si>
  <si>
    <t>3-1</t>
    <phoneticPr fontId="2"/>
  </si>
  <si>
    <t>庄内町八幡スポーツ公園</t>
    <phoneticPr fontId="2"/>
  </si>
  <si>
    <t>M庄内</t>
    <rPh sb="1" eb="3">
      <t>ショウナイ</t>
    </rPh>
    <phoneticPr fontId="2"/>
  </si>
  <si>
    <t>アビーカ</t>
    <phoneticPr fontId="2"/>
  </si>
  <si>
    <t>鶴岡３</t>
    <rPh sb="0" eb="2">
      <t>ツルオカ</t>
    </rPh>
    <phoneticPr fontId="2"/>
  </si>
  <si>
    <t>4-0</t>
    <phoneticPr fontId="2"/>
  </si>
  <si>
    <t>警告</t>
    <rPh sb="0" eb="2">
      <t>ケイコク</t>
    </rPh>
    <phoneticPr fontId="2"/>
  </si>
  <si>
    <t>村田　直優</t>
    <rPh sb="0" eb="2">
      <t>ムラタ</t>
    </rPh>
    <rPh sb="3" eb="4">
      <t>ナオ</t>
    </rPh>
    <rPh sb="4" eb="5">
      <t>ユウ</t>
    </rPh>
    <phoneticPr fontId="2"/>
  </si>
  <si>
    <t>ラフ</t>
    <phoneticPr fontId="2"/>
  </si>
  <si>
    <t>当該</t>
    <phoneticPr fontId="2"/>
  </si>
  <si>
    <t>当該</t>
    <phoneticPr fontId="2"/>
  </si>
  <si>
    <t>4-0</t>
    <phoneticPr fontId="2"/>
  </si>
  <si>
    <t>●</t>
    <phoneticPr fontId="2"/>
  </si>
  <si>
    <t>警告２</t>
    <rPh sb="0" eb="2">
      <t>ケイコク</t>
    </rPh>
    <phoneticPr fontId="2"/>
  </si>
  <si>
    <t>警告</t>
    <rPh sb="0" eb="2">
      <t>ケイコク</t>
    </rPh>
    <phoneticPr fontId="2"/>
  </si>
  <si>
    <t>工藤幹矢</t>
    <rPh sb="0" eb="2">
      <t>クドウ</t>
    </rPh>
    <rPh sb="2" eb="3">
      <t>ミキ</t>
    </rPh>
    <rPh sb="3" eb="4">
      <t>ヤ</t>
    </rPh>
    <phoneticPr fontId="2"/>
  </si>
  <si>
    <t>ラフ</t>
    <phoneticPr fontId="2"/>
  </si>
  <si>
    <t>茂木佳祐</t>
    <rPh sb="0" eb="2">
      <t>モギ</t>
    </rPh>
    <rPh sb="2" eb="4">
      <t>ケイスケ</t>
    </rPh>
    <phoneticPr fontId="2"/>
  </si>
  <si>
    <t>奈良太賀</t>
    <rPh sb="0" eb="2">
      <t>ナラ</t>
    </rPh>
    <rPh sb="2" eb="3">
      <t>タイ</t>
    </rPh>
    <rPh sb="3" eb="4">
      <t>ガ</t>
    </rPh>
    <phoneticPr fontId="2"/>
  </si>
  <si>
    <t>遅延</t>
    <rPh sb="0" eb="2">
      <t>チエン</t>
    </rPh>
    <phoneticPr fontId="2"/>
  </si>
  <si>
    <t>児玉恭也</t>
    <rPh sb="0" eb="2">
      <t>コダマ</t>
    </rPh>
    <rPh sb="2" eb="3">
      <t>キョウ</t>
    </rPh>
    <rPh sb="3" eb="4">
      <t>ヤ</t>
    </rPh>
    <phoneticPr fontId="2"/>
  </si>
  <si>
    <t>0-5</t>
    <phoneticPr fontId="2"/>
  </si>
  <si>
    <t>2-6</t>
    <phoneticPr fontId="2"/>
  </si>
  <si>
    <t>小笠原　海斗</t>
    <rPh sb="0" eb="3">
      <t>オガサワラ</t>
    </rPh>
    <rPh sb="4" eb="6">
      <t>カイト</t>
    </rPh>
    <phoneticPr fontId="2"/>
  </si>
  <si>
    <t>反スポ</t>
    <rPh sb="0" eb="1">
      <t>ハン</t>
    </rPh>
    <phoneticPr fontId="2"/>
  </si>
  <si>
    <t>1-4</t>
    <phoneticPr fontId="2"/>
  </si>
  <si>
    <t>●</t>
    <phoneticPr fontId="2"/>
  </si>
  <si>
    <t>1-2</t>
    <phoneticPr fontId="2"/>
  </si>
  <si>
    <t>0-2</t>
    <phoneticPr fontId="2"/>
  </si>
  <si>
    <t>0-5</t>
    <phoneticPr fontId="2"/>
  </si>
  <si>
    <t>●</t>
    <phoneticPr fontId="2"/>
  </si>
  <si>
    <t>1-2</t>
    <phoneticPr fontId="2"/>
  </si>
  <si>
    <t>高橋駿介</t>
    <rPh sb="0" eb="2">
      <t>タカハシ</t>
    </rPh>
    <rPh sb="2" eb="4">
      <t>シュンスケ</t>
    </rPh>
    <phoneticPr fontId="2"/>
  </si>
  <si>
    <t>足達祐斗</t>
    <rPh sb="0" eb="2">
      <t>アダチ</t>
    </rPh>
    <rPh sb="2" eb="3">
      <t>ユウ</t>
    </rPh>
    <rPh sb="3" eb="4">
      <t>ト</t>
    </rPh>
    <phoneticPr fontId="2"/>
  </si>
  <si>
    <t>0-5</t>
    <phoneticPr fontId="2"/>
  </si>
  <si>
    <t>小野獅童</t>
    <rPh sb="0" eb="2">
      <t>オノ</t>
    </rPh>
    <rPh sb="2" eb="4">
      <t>シドウ</t>
    </rPh>
    <phoneticPr fontId="2"/>
  </si>
  <si>
    <t>1-1</t>
    <phoneticPr fontId="2"/>
  </si>
  <si>
    <t>△</t>
    <phoneticPr fontId="2"/>
  </si>
  <si>
    <t>1-2</t>
    <phoneticPr fontId="2"/>
  </si>
  <si>
    <t>0-5</t>
    <phoneticPr fontId="2"/>
  </si>
  <si>
    <t>7-0</t>
    <phoneticPr fontId="2"/>
  </si>
  <si>
    <t>1-4</t>
    <phoneticPr fontId="2"/>
  </si>
  <si>
    <t>櫛引総合運動公園</t>
    <rPh sb="0" eb="2">
      <t>クシビキ</t>
    </rPh>
    <rPh sb="2" eb="8">
      <t>ソウゴウウンドウコウエン</t>
    </rPh>
    <phoneticPr fontId="2"/>
  </si>
  <si>
    <t>5-1</t>
    <phoneticPr fontId="2"/>
  </si>
  <si>
    <t>1-1</t>
    <phoneticPr fontId="2"/>
  </si>
  <si>
    <t>0-6</t>
    <phoneticPr fontId="2"/>
  </si>
  <si>
    <t>山形県フットボールセンター</t>
    <phoneticPr fontId="2"/>
  </si>
  <si>
    <t>川西町営グラウンド</t>
    <rPh sb="0" eb="2">
      <t>カワニシ</t>
    </rPh>
    <rPh sb="2" eb="4">
      <t>チョウエイ</t>
    </rPh>
    <phoneticPr fontId="2"/>
  </si>
  <si>
    <t>櫛引総合運動公園</t>
    <phoneticPr fontId="2"/>
  </si>
  <si>
    <t>4-0</t>
    <phoneticPr fontId="2"/>
  </si>
  <si>
    <t>山口　宙</t>
    <rPh sb="0" eb="2">
      <t>ヤマグチ</t>
    </rPh>
    <rPh sb="3" eb="4">
      <t>チュウ</t>
    </rPh>
    <phoneticPr fontId="2"/>
  </si>
  <si>
    <t>1-2</t>
    <phoneticPr fontId="2"/>
  </si>
  <si>
    <t>鮭川村多目的運動公園</t>
    <phoneticPr fontId="2"/>
  </si>
  <si>
    <t>鮭川村多目的運動公園</t>
    <phoneticPr fontId="2"/>
  </si>
  <si>
    <t>東根市多目的運動場</t>
    <phoneticPr fontId="2"/>
  </si>
  <si>
    <t>天童総合運動公園第2運動広場</t>
    <phoneticPr fontId="2"/>
  </si>
  <si>
    <t>モンテディオ山形JY庄内</t>
    <phoneticPr fontId="2"/>
  </si>
  <si>
    <t>山形FC</t>
    <phoneticPr fontId="2"/>
  </si>
  <si>
    <t>鶴岡三中</t>
    <phoneticPr fontId="2"/>
  </si>
  <si>
    <t>鮭川村多目的運動公園</t>
    <phoneticPr fontId="2"/>
  </si>
  <si>
    <t>ＡＣ．Ｚｅｅｌｅ</t>
    <phoneticPr fontId="2"/>
  </si>
  <si>
    <t>3-1</t>
    <phoneticPr fontId="2"/>
  </si>
  <si>
    <t>14-1</t>
    <phoneticPr fontId="2"/>
  </si>
  <si>
    <t>●</t>
    <phoneticPr fontId="2"/>
  </si>
  <si>
    <t>0-2</t>
    <phoneticPr fontId="2"/>
  </si>
  <si>
    <t>7-0</t>
    <phoneticPr fontId="2"/>
  </si>
  <si>
    <t>1-0</t>
    <phoneticPr fontId="2"/>
  </si>
  <si>
    <t>0-0</t>
    <phoneticPr fontId="2"/>
  </si>
  <si>
    <t>警告</t>
    <rPh sb="0" eb="2">
      <t>ケイコク</t>
    </rPh>
    <phoneticPr fontId="2"/>
  </si>
  <si>
    <t>齋藤令司</t>
    <rPh sb="0" eb="2">
      <t>サイトウ</t>
    </rPh>
    <rPh sb="2" eb="4">
      <t>レイジ</t>
    </rPh>
    <phoneticPr fontId="2"/>
  </si>
  <si>
    <t>ラフ</t>
    <phoneticPr fontId="2"/>
  </si>
  <si>
    <t>落合　琉稀</t>
    <rPh sb="0" eb="2">
      <t>オチアイ</t>
    </rPh>
    <rPh sb="3" eb="4">
      <t>ル</t>
    </rPh>
    <rPh sb="4" eb="5">
      <t>キ</t>
    </rPh>
    <phoneticPr fontId="2"/>
  </si>
  <si>
    <t>繰り返し</t>
    <rPh sb="0" eb="1">
      <t>ク</t>
    </rPh>
    <rPh sb="2" eb="3">
      <t>カエ</t>
    </rPh>
    <phoneticPr fontId="2"/>
  </si>
  <si>
    <t>2-2</t>
    <phoneticPr fontId="2"/>
  </si>
  <si>
    <t>警告</t>
    <rPh sb="0" eb="2">
      <t>ケイコク</t>
    </rPh>
    <phoneticPr fontId="2"/>
  </si>
  <si>
    <t>井上遥人</t>
    <rPh sb="0" eb="2">
      <t>イノウエ</t>
    </rPh>
    <rPh sb="2" eb="3">
      <t>ハルカ</t>
    </rPh>
    <rPh sb="3" eb="4">
      <t>ヒト</t>
    </rPh>
    <phoneticPr fontId="2"/>
  </si>
  <si>
    <t>米沢サッカーフィールド</t>
    <phoneticPr fontId="2"/>
  </si>
  <si>
    <t>0-6</t>
    <phoneticPr fontId="2"/>
  </si>
  <si>
    <t>0-1</t>
    <phoneticPr fontId="2"/>
  </si>
  <si>
    <t>1-3</t>
    <phoneticPr fontId="2"/>
  </si>
  <si>
    <t>0-5</t>
    <phoneticPr fontId="2"/>
  </si>
  <si>
    <t>最上川上流河川緑地サッカー場</t>
    <rPh sb="0" eb="2">
      <t>モガミ</t>
    </rPh>
    <rPh sb="2" eb="3">
      <t>ガワ</t>
    </rPh>
    <rPh sb="3" eb="5">
      <t>ジョウリュウ</t>
    </rPh>
    <rPh sb="5" eb="7">
      <t>カセン</t>
    </rPh>
    <rPh sb="7" eb="9">
      <t>リョクチ</t>
    </rPh>
    <rPh sb="13" eb="14">
      <t>ジョウ</t>
    </rPh>
    <phoneticPr fontId="2"/>
  </si>
  <si>
    <t>0-4</t>
    <phoneticPr fontId="2"/>
  </si>
  <si>
    <t>1-7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</si>
</sst>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i/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b/>
      <i/>
      <sz val="12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24"/>
      <color indexed="18"/>
      <name val="Meiryo UI"/>
      <family val="3"/>
      <charset val="128"/>
    </font>
    <font>
      <sz val="24"/>
      <color theme="1"/>
      <name val="Meiryo UI"/>
      <family val="3"/>
      <charset val="128"/>
    </font>
    <font>
      <sz val="9"/>
      <color indexed="18"/>
      <name val="Meiryo UI"/>
      <family val="3"/>
      <charset val="128"/>
    </font>
    <font>
      <sz val="10"/>
      <color indexed="1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9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5" borderId="9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56" fontId="5" fillId="0" borderId="93" xfId="0" applyNumberFormat="1" applyFont="1" applyFill="1" applyBorder="1" applyAlignment="1">
      <alignment horizontal="center"/>
    </xf>
    <xf numFmtId="0" fontId="5" fillId="0" borderId="93" xfId="0" applyFont="1" applyFill="1" applyBorder="1" applyAlignment="1"/>
    <xf numFmtId="0" fontId="5" fillId="0" borderId="14" xfId="0" applyFont="1" applyFill="1" applyBorder="1" applyAlignment="1"/>
    <xf numFmtId="0" fontId="8" fillId="0" borderId="93" xfId="0" applyFont="1" applyFill="1" applyBorder="1" applyAlignment="1">
      <alignment horizontal="center"/>
    </xf>
    <xf numFmtId="56" fontId="8" fillId="0" borderId="93" xfId="0" applyNumberFormat="1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3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shrinkToFit="1"/>
    </xf>
    <xf numFmtId="0" fontId="7" fillId="0" borderId="93" xfId="0" applyFont="1" applyFill="1" applyBorder="1" applyAlignment="1">
      <alignment horizontal="center"/>
    </xf>
    <xf numFmtId="56" fontId="7" fillId="0" borderId="93" xfId="0" applyNumberFormat="1" applyFont="1" applyFill="1" applyBorder="1" applyAlignment="1">
      <alignment horizontal="center"/>
    </xf>
    <xf numFmtId="0" fontId="7" fillId="0" borderId="93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49" fontId="13" fillId="0" borderId="111" xfId="0" applyNumberFormat="1" applyFont="1" applyFill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20" fontId="8" fillId="0" borderId="27" xfId="0" applyNumberFormat="1" applyFont="1" applyFill="1" applyBorder="1" applyAlignment="1">
      <alignment horizontal="center" vertical="center" shrinkToFit="1"/>
    </xf>
    <xf numFmtId="49" fontId="13" fillId="0" borderId="112" xfId="0" applyNumberFormat="1" applyFont="1" applyFill="1" applyBorder="1" applyAlignment="1">
      <alignment horizontal="center" vertical="center" shrinkToFit="1"/>
    </xf>
    <xf numFmtId="20" fontId="8" fillId="0" borderId="4" xfId="0" applyNumberFormat="1" applyFont="1" applyFill="1" applyBorder="1" applyAlignment="1">
      <alignment horizontal="center" vertical="center" shrinkToFit="1"/>
    </xf>
    <xf numFmtId="20" fontId="8" fillId="0" borderId="13" xfId="0" applyNumberFormat="1" applyFont="1" applyFill="1" applyBorder="1" applyAlignment="1">
      <alignment horizontal="center" vertical="center" shrinkToFit="1"/>
    </xf>
    <xf numFmtId="49" fontId="13" fillId="0" borderId="113" xfId="0" applyNumberFormat="1" applyFont="1" applyFill="1" applyBorder="1" applyAlignment="1">
      <alignment horizontal="center" vertical="center" shrinkToFit="1"/>
    </xf>
    <xf numFmtId="20" fontId="8" fillId="0" borderId="15" xfId="0" applyNumberFormat="1" applyFont="1" applyFill="1" applyBorder="1" applyAlignment="1">
      <alignment horizontal="center" vertical="center" shrinkToFit="1"/>
    </xf>
    <xf numFmtId="49" fontId="13" fillId="0" borderId="115" xfId="0" applyNumberFormat="1" applyFont="1" applyFill="1" applyBorder="1" applyAlignment="1">
      <alignment horizontal="center" vertical="center" shrinkToFit="1"/>
    </xf>
    <xf numFmtId="49" fontId="13" fillId="0" borderId="116" xfId="0" applyNumberFormat="1" applyFont="1" applyFill="1" applyBorder="1" applyAlignment="1">
      <alignment horizontal="center" vertical="center" shrinkToFit="1"/>
    </xf>
    <xf numFmtId="56" fontId="8" fillId="0" borderId="87" xfId="0" applyNumberFormat="1" applyFont="1" applyFill="1" applyBorder="1" applyAlignment="1">
      <alignment horizontal="center" vertical="center" shrinkToFit="1"/>
    </xf>
    <xf numFmtId="56" fontId="8" fillId="0" borderId="90" xfId="0" applyNumberFormat="1" applyFont="1" applyFill="1" applyBorder="1" applyAlignment="1">
      <alignment horizontal="center" vertical="center" shrinkToFit="1"/>
    </xf>
    <xf numFmtId="56" fontId="8" fillId="0" borderId="9" xfId="0" applyNumberFormat="1" applyFont="1" applyFill="1" applyBorder="1" applyAlignment="1">
      <alignment horizontal="center" vertical="center" shrinkToFit="1"/>
    </xf>
    <xf numFmtId="56" fontId="8" fillId="0" borderId="7" xfId="0" applyNumberFormat="1" applyFont="1" applyFill="1" applyBorder="1" applyAlignment="1">
      <alignment horizontal="center" vertical="center" shrinkToFit="1"/>
    </xf>
    <xf numFmtId="56" fontId="8" fillId="0" borderId="89" xfId="0" applyNumberFormat="1" applyFont="1" applyFill="1" applyBorder="1" applyAlignment="1">
      <alignment horizontal="center" vertical="center" shrinkToFit="1"/>
    </xf>
    <xf numFmtId="56" fontId="8" fillId="0" borderId="107" xfId="0" applyNumberFormat="1" applyFont="1" applyFill="1" applyBorder="1" applyAlignment="1">
      <alignment horizontal="center" vertical="center" shrinkToFit="1"/>
    </xf>
    <xf numFmtId="56" fontId="8" fillId="0" borderId="37" xfId="0" applyNumberFormat="1" applyFont="1" applyFill="1" applyBorder="1" applyAlignment="1">
      <alignment horizontal="center" vertical="center" shrinkToFit="1"/>
    </xf>
    <xf numFmtId="20" fontId="8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0" fontId="13" fillId="3" borderId="151" xfId="0" applyFont="1" applyFill="1" applyBorder="1" applyAlignment="1">
      <alignment horizontal="center" vertical="center"/>
    </xf>
    <xf numFmtId="0" fontId="13" fillId="3" borderId="152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 wrapText="1" shrinkToFit="1"/>
    </xf>
    <xf numFmtId="0" fontId="8" fillId="0" borderId="151" xfId="0" applyFont="1" applyFill="1" applyBorder="1" applyAlignment="1">
      <alignment horizontal="center" vertical="center" wrapText="1" shrinkToFit="1"/>
    </xf>
    <xf numFmtId="0" fontId="8" fillId="0" borderId="152" xfId="0" applyFont="1" applyFill="1" applyBorder="1" applyAlignment="1">
      <alignment horizontal="center" vertical="center" wrapText="1" shrinkToFit="1"/>
    </xf>
    <xf numFmtId="0" fontId="8" fillId="0" borderId="151" xfId="0" applyFont="1" applyFill="1" applyBorder="1" applyAlignment="1">
      <alignment horizontal="center" vertical="center" shrinkToFit="1"/>
    </xf>
    <xf numFmtId="0" fontId="8" fillId="0" borderId="153" xfId="0" applyFont="1" applyFill="1" applyBorder="1" applyAlignment="1">
      <alignment horizontal="center" vertical="center" wrapText="1" shrinkToFit="1"/>
    </xf>
    <xf numFmtId="0" fontId="8" fillId="0" borderId="155" xfId="0" applyFont="1" applyFill="1" applyBorder="1" applyAlignment="1">
      <alignment horizontal="center" vertical="center" wrapText="1" shrinkToFit="1"/>
    </xf>
    <xf numFmtId="56" fontId="8" fillId="0" borderId="41" xfId="0" applyNumberFormat="1" applyFont="1" applyFill="1" applyBorder="1" applyAlignment="1">
      <alignment horizontal="center" vertical="center" shrinkToFit="1"/>
    </xf>
    <xf numFmtId="0" fontId="8" fillId="0" borderId="159" xfId="0" applyFont="1" applyFill="1" applyBorder="1" applyAlignment="1">
      <alignment horizontal="center" vertical="center" wrapText="1" shrinkToFit="1"/>
    </xf>
    <xf numFmtId="0" fontId="8" fillId="0" borderId="160" xfId="0" applyFont="1" applyFill="1" applyBorder="1" applyAlignment="1">
      <alignment horizontal="center" vertical="center" shrinkToFit="1"/>
    </xf>
    <xf numFmtId="0" fontId="8" fillId="0" borderId="161" xfId="0" applyFont="1" applyFill="1" applyBorder="1" applyAlignment="1">
      <alignment horizontal="center" vertical="center" wrapText="1" shrinkToFit="1"/>
    </xf>
    <xf numFmtId="56" fontId="8" fillId="0" borderId="36" xfId="0" applyNumberFormat="1" applyFont="1" applyFill="1" applyBorder="1" applyAlignment="1">
      <alignment horizontal="center" vertical="center" shrinkToFit="1"/>
    </xf>
    <xf numFmtId="0" fontId="8" fillId="0" borderId="162" xfId="0" applyFont="1" applyFill="1" applyBorder="1" applyAlignment="1">
      <alignment horizontal="center" vertical="center" wrapText="1" shrinkToFit="1"/>
    </xf>
    <xf numFmtId="0" fontId="8" fillId="0" borderId="163" xfId="0" applyFont="1" applyFill="1" applyBorder="1" applyAlignment="1">
      <alignment horizontal="center" vertical="center" wrapText="1" shrinkToFit="1"/>
    </xf>
    <xf numFmtId="0" fontId="8" fillId="0" borderId="164" xfId="0" applyFont="1" applyFill="1" applyBorder="1" applyAlignment="1">
      <alignment horizontal="center" vertical="center" wrapText="1" shrinkToFit="1"/>
    </xf>
    <xf numFmtId="0" fontId="8" fillId="0" borderId="165" xfId="0" applyFont="1" applyFill="1" applyBorder="1" applyAlignment="1">
      <alignment horizontal="center" vertical="center" wrapText="1" shrinkToFit="1"/>
    </xf>
    <xf numFmtId="0" fontId="8" fillId="0" borderId="166" xfId="0" applyFont="1" applyFill="1" applyBorder="1" applyAlignment="1">
      <alignment horizontal="center" vertical="center" wrapText="1" shrinkToFit="1"/>
    </xf>
    <xf numFmtId="0" fontId="8" fillId="0" borderId="167" xfId="0" applyFont="1" applyFill="1" applyBorder="1" applyAlignment="1">
      <alignment horizontal="center" vertical="center" wrapText="1" shrinkToFit="1"/>
    </xf>
    <xf numFmtId="56" fontId="8" fillId="0" borderId="8" xfId="0" applyNumberFormat="1" applyFont="1" applyFill="1" applyBorder="1" applyAlignment="1">
      <alignment horizontal="center" vertical="center" shrinkToFit="1"/>
    </xf>
    <xf numFmtId="0" fontId="8" fillId="0" borderId="154" xfId="0" applyFont="1" applyFill="1" applyBorder="1" applyAlignment="1">
      <alignment horizontal="center" vertical="center" wrapText="1" shrinkToFit="1"/>
    </xf>
    <xf numFmtId="20" fontId="8" fillId="0" borderId="108" xfId="0" applyNumberFormat="1" applyFont="1" applyFill="1" applyBorder="1" applyAlignment="1">
      <alignment horizontal="center" vertical="center" shrinkToFit="1"/>
    </xf>
    <xf numFmtId="0" fontId="8" fillId="0" borderId="16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left"/>
    </xf>
    <xf numFmtId="0" fontId="8" fillId="0" borderId="93" xfId="0" applyFont="1" applyFill="1" applyBorder="1" applyAlignment="1">
      <alignment horizontal="left"/>
    </xf>
    <xf numFmtId="56" fontId="8" fillId="0" borderId="93" xfId="0" applyNumberFormat="1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56" fontId="5" fillId="0" borderId="93" xfId="0" applyNumberFormat="1" applyFont="1" applyFill="1" applyBorder="1" applyAlignment="1">
      <alignment horizontal="left"/>
    </xf>
    <xf numFmtId="0" fontId="5" fillId="0" borderId="93" xfId="0" applyFont="1" applyBorder="1" applyAlignment="1">
      <alignment horizontal="left"/>
    </xf>
    <xf numFmtId="0" fontId="5" fillId="0" borderId="0" xfId="0" applyFont="1" applyAlignment="1">
      <alignment horizontal="left"/>
    </xf>
    <xf numFmtId="20" fontId="8" fillId="0" borderId="6" xfId="0" applyNumberFormat="1" applyFont="1" applyFill="1" applyBorder="1" applyAlignment="1">
      <alignment horizontal="center" vertical="center" shrinkToFit="1"/>
    </xf>
    <xf numFmtId="0" fontId="8" fillId="0" borderId="154" xfId="0" applyFont="1" applyFill="1" applyBorder="1" applyAlignment="1">
      <alignment horizontal="center" vertical="center" shrinkToFit="1"/>
    </xf>
    <xf numFmtId="0" fontId="5" fillId="4" borderId="93" xfId="0" applyFont="1" applyFill="1" applyBorder="1" applyAlignment="1">
      <alignment horizontal="center"/>
    </xf>
    <xf numFmtId="56" fontId="5" fillId="4" borderId="93" xfId="0" applyNumberFormat="1" applyFont="1" applyFill="1" applyBorder="1" applyAlignment="1">
      <alignment horizontal="center"/>
    </xf>
    <xf numFmtId="0" fontId="5" fillId="4" borderId="93" xfId="0" applyFont="1" applyFill="1" applyBorder="1" applyAlignment="1"/>
    <xf numFmtId="56" fontId="8" fillId="0" borderId="122" xfId="0" applyNumberFormat="1" applyFont="1" applyFill="1" applyBorder="1" applyAlignment="1">
      <alignment horizontal="center" vertical="center" shrinkToFit="1"/>
    </xf>
    <xf numFmtId="20" fontId="8" fillId="0" borderId="123" xfId="0" applyNumberFormat="1" applyFont="1" applyFill="1" applyBorder="1" applyAlignment="1">
      <alignment horizontal="center" vertical="center" shrinkToFit="1"/>
    </xf>
    <xf numFmtId="0" fontId="8" fillId="0" borderId="177" xfId="0" applyFont="1" applyFill="1" applyBorder="1" applyAlignment="1">
      <alignment horizontal="center" vertical="center" wrapText="1" shrinkToFit="1"/>
    </xf>
    <xf numFmtId="0" fontId="8" fillId="0" borderId="178" xfId="0" applyFont="1" applyFill="1" applyBorder="1" applyAlignment="1">
      <alignment horizontal="center" vertical="center" wrapText="1" shrinkToFit="1"/>
    </xf>
    <xf numFmtId="0" fontId="8" fillId="0" borderId="17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80" xfId="0" applyFont="1" applyFill="1" applyBorder="1" applyAlignment="1">
      <alignment horizontal="center" vertical="center" wrapText="1" shrinkToFit="1"/>
    </xf>
    <xf numFmtId="0" fontId="8" fillId="0" borderId="181" xfId="0" applyFont="1" applyFill="1" applyBorder="1" applyAlignment="1">
      <alignment horizontal="center" vertical="center" wrapText="1" shrinkToFit="1"/>
    </xf>
    <xf numFmtId="0" fontId="8" fillId="0" borderId="182" xfId="0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49" fontId="13" fillId="0" borderId="114" xfId="0" applyNumberFormat="1" applyFont="1" applyFill="1" applyBorder="1" applyAlignment="1">
      <alignment horizontal="center" vertical="center" shrinkToFit="1"/>
    </xf>
    <xf numFmtId="49" fontId="13" fillId="0" borderId="173" xfId="0" applyNumberFormat="1" applyFont="1" applyFill="1" applyBorder="1" applyAlignment="1">
      <alignment horizontal="center" vertical="center" shrinkToFit="1"/>
    </xf>
    <xf numFmtId="0" fontId="8" fillId="0" borderId="183" xfId="0" applyFont="1" applyFill="1" applyBorder="1" applyAlignment="1">
      <alignment horizontal="center" vertical="center" wrapText="1" shrinkToFit="1"/>
    </xf>
    <xf numFmtId="0" fontId="8" fillId="0" borderId="184" xfId="0" applyFont="1" applyFill="1" applyBorder="1" applyAlignment="1">
      <alignment horizontal="center" vertical="center" wrapText="1" shrinkToFit="1"/>
    </xf>
    <xf numFmtId="0" fontId="9" fillId="5" borderId="13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40" xfId="0" applyFont="1" applyFill="1" applyBorder="1" applyAlignment="1">
      <alignment horizontal="center" vertical="center"/>
    </xf>
    <xf numFmtId="0" fontId="9" fillId="5" borderId="14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42" xfId="0" applyFont="1" applyFill="1" applyBorder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0" fontId="13" fillId="3" borderId="151" xfId="0" applyFont="1" applyFill="1" applyBorder="1" applyAlignment="1">
      <alignment horizontal="center" vertical="center"/>
    </xf>
    <xf numFmtId="0" fontId="13" fillId="3" borderId="152" xfId="0" applyFont="1" applyFill="1" applyBorder="1" applyAlignment="1">
      <alignment horizontal="center" vertical="center"/>
    </xf>
    <xf numFmtId="0" fontId="11" fillId="3" borderId="14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4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 shrinkToFit="1"/>
    </xf>
    <xf numFmtId="0" fontId="8" fillId="0" borderId="157" xfId="0" applyFont="1" applyFill="1" applyBorder="1" applyAlignment="1">
      <alignment horizontal="center" vertical="center" shrinkToFit="1"/>
    </xf>
    <xf numFmtId="0" fontId="8" fillId="0" borderId="158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14" fillId="3" borderId="145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wrapText="1" shrinkToFit="1"/>
    </xf>
    <xf numFmtId="0" fontId="8" fillId="0" borderId="80" xfId="0" applyFont="1" applyFill="1" applyBorder="1" applyAlignment="1">
      <alignment horizontal="center" vertical="center" wrapText="1" shrinkToFit="1"/>
    </xf>
    <xf numFmtId="0" fontId="8" fillId="0" borderId="97" xfId="0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>
      <alignment horizontal="center" vertical="center" shrinkToFit="1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4" fillId="3" borderId="13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46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 shrinkToFit="1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7" xfId="0" applyFont="1" applyFill="1" applyBorder="1" applyAlignment="1">
      <alignment horizontal="center" vertical="center" wrapText="1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1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8" fillId="0" borderId="137" xfId="0" applyFont="1" applyFill="1" applyBorder="1" applyAlignment="1">
      <alignment horizontal="center" vertical="center" shrinkToFit="1"/>
    </xf>
    <xf numFmtId="0" fontId="8" fillId="0" borderId="138" xfId="0" applyFont="1" applyFill="1" applyBorder="1" applyAlignment="1">
      <alignment horizontal="center" vertical="center" shrinkToFit="1"/>
    </xf>
    <xf numFmtId="0" fontId="8" fillId="0" borderId="172" xfId="0" applyFont="1" applyFill="1" applyBorder="1" applyAlignment="1">
      <alignment horizontal="center" vertical="center" shrinkToFit="1"/>
    </xf>
    <xf numFmtId="0" fontId="8" fillId="0" borderId="173" xfId="0" applyFont="1" applyFill="1" applyBorder="1" applyAlignment="1">
      <alignment horizontal="center" vertical="center" shrinkToFit="1"/>
    </xf>
    <xf numFmtId="0" fontId="8" fillId="0" borderId="174" xfId="0" applyFont="1" applyFill="1" applyBorder="1" applyAlignment="1">
      <alignment horizontal="center" vertical="center" shrinkToFit="1"/>
    </xf>
    <xf numFmtId="0" fontId="8" fillId="0" borderId="175" xfId="0" applyFont="1" applyFill="1" applyBorder="1" applyAlignment="1">
      <alignment horizontal="center" vertical="center" shrinkToFit="1"/>
    </xf>
    <xf numFmtId="0" fontId="8" fillId="0" borderId="176" xfId="0" applyFont="1" applyFill="1" applyBorder="1" applyAlignment="1">
      <alignment horizontal="center" vertical="center" shrinkToFit="1"/>
    </xf>
    <xf numFmtId="0" fontId="8" fillId="0" borderId="168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169" xfId="0" applyFont="1" applyFill="1" applyBorder="1" applyAlignment="1">
      <alignment horizontal="center" vertical="center" shrinkToFit="1"/>
    </xf>
    <xf numFmtId="0" fontId="8" fillId="0" borderId="170" xfId="0" applyFont="1" applyFill="1" applyBorder="1" applyAlignment="1">
      <alignment horizontal="center" vertical="center" shrinkToFit="1"/>
    </xf>
    <xf numFmtId="0" fontId="8" fillId="0" borderId="171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29" xfId="0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shrinkToFit="1"/>
    </xf>
    <xf numFmtId="0" fontId="8" fillId="0" borderId="127" xfId="0" applyFont="1" applyFill="1" applyBorder="1" applyAlignment="1">
      <alignment horizontal="center" vertical="center" shrinkToFit="1"/>
    </xf>
    <xf numFmtId="0" fontId="8" fillId="0" borderId="128" xfId="0" applyFont="1" applyFill="1" applyBorder="1" applyAlignment="1">
      <alignment horizontal="center" vertical="center" shrinkToFit="1"/>
    </xf>
    <xf numFmtId="0" fontId="8" fillId="0" borderId="125" xfId="0" applyFont="1" applyFill="1" applyBorder="1" applyAlignment="1">
      <alignment horizontal="center" vertical="center" shrinkToFit="1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126" xfId="0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56" fontId="8" fillId="0" borderId="81" xfId="0" applyNumberFormat="1" applyFont="1" applyFill="1" applyBorder="1" applyAlignment="1">
      <alignment horizontal="center" vertical="center" shrinkToFit="1"/>
    </xf>
    <xf numFmtId="56" fontId="8" fillId="0" borderId="7" xfId="0" applyNumberFormat="1" applyFont="1" applyFill="1" applyBorder="1" applyAlignment="1">
      <alignment horizontal="center" vertical="center" shrinkToFit="1"/>
    </xf>
    <xf numFmtId="0" fontId="14" fillId="3" borderId="147" xfId="0" applyFont="1" applyFill="1" applyBorder="1" applyAlignment="1">
      <alignment horizontal="center" vertical="center"/>
    </xf>
    <xf numFmtId="0" fontId="14" fillId="3" borderId="102" xfId="0" applyFont="1" applyFill="1" applyBorder="1" applyAlignment="1">
      <alignment horizontal="center" vertical="center"/>
    </xf>
    <xf numFmtId="0" fontId="14" fillId="3" borderId="104" xfId="0" applyFont="1" applyFill="1" applyBorder="1" applyAlignment="1">
      <alignment horizontal="center" vertical="center"/>
    </xf>
    <xf numFmtId="0" fontId="14" fillId="3" borderId="148" xfId="0" applyFont="1" applyFill="1" applyBorder="1" applyAlignment="1">
      <alignment horizontal="center" vertical="center"/>
    </xf>
    <xf numFmtId="0" fontId="14" fillId="3" borderId="98" xfId="0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0" fontId="14" fillId="3" borderId="149" xfId="0" applyFont="1" applyFill="1" applyBorder="1" applyAlignment="1">
      <alignment horizontal="center" vertical="center"/>
    </xf>
    <xf numFmtId="0" fontId="14" fillId="3" borderId="100" xfId="0" applyFont="1" applyFill="1" applyBorder="1" applyAlignment="1">
      <alignment horizontal="center" vertical="center"/>
    </xf>
    <xf numFmtId="0" fontId="14" fillId="3" borderId="131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 shrinkToFit="1"/>
    </xf>
    <xf numFmtId="0" fontId="8" fillId="0" borderId="113" xfId="0" applyFont="1" applyFill="1" applyBorder="1" applyAlignment="1">
      <alignment horizontal="center" vertical="center" shrinkToFit="1"/>
    </xf>
    <xf numFmtId="0" fontId="8" fillId="0" borderId="134" xfId="0" applyFont="1" applyFill="1" applyBorder="1" applyAlignment="1">
      <alignment horizontal="center" vertical="center" shrinkToFit="1"/>
    </xf>
    <xf numFmtId="0" fontId="8" fillId="0" borderId="131" xfId="0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4" xfId="0" applyFont="1" applyBorder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92" xfId="0" applyFont="1" applyFill="1" applyBorder="1" applyAlignment="1">
      <alignment horizontal="center"/>
    </xf>
    <xf numFmtId="0" fontId="7" fillId="5" borderId="94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left"/>
    </xf>
    <xf numFmtId="0" fontId="8" fillId="0" borderId="94" xfId="0" applyFont="1" applyFill="1" applyBorder="1" applyAlignment="1">
      <alignment horizontal="left"/>
    </xf>
    <xf numFmtId="0" fontId="5" fillId="0" borderId="92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2" xfId="0" applyFont="1" applyBorder="1" applyAlignment="1">
      <alignment horizontal="left"/>
    </xf>
    <xf numFmtId="0" fontId="5" fillId="0" borderId="92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4" borderId="92" xfId="0" applyFont="1" applyFill="1" applyBorder="1" applyAlignment="1">
      <alignment horizontal="left"/>
    </xf>
    <xf numFmtId="0" fontId="5" fillId="4" borderId="94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BB61"/>
  <sheetViews>
    <sheetView view="pageBreakPreview" topLeftCell="A49" zoomScaleNormal="100" zoomScaleSheetLayoutView="100" workbookViewId="0">
      <selection activeCell="E60" sqref="E60:AR60"/>
    </sheetView>
  </sheetViews>
  <sheetFormatPr defaultColWidth="2.44140625" defaultRowHeight="15" customHeight="1"/>
  <cols>
    <col min="1" max="4" width="2.33203125" style="41" customWidth="1"/>
    <col min="5" max="15" width="2.33203125" style="39" customWidth="1"/>
    <col min="16" max="16" width="6.77734375" style="39" customWidth="1"/>
    <col min="17" max="27" width="2.33203125" style="39" customWidth="1"/>
    <col min="28" max="28" width="10.44140625" style="39" bestFit="1" customWidth="1"/>
    <col min="29" max="29" width="7.21875" style="39" customWidth="1"/>
    <col min="30" max="40" width="2.77734375" style="39" customWidth="1"/>
    <col min="41" max="44" width="7.77734375" style="39" customWidth="1"/>
    <col min="45" max="45" width="6.5546875" style="66" customWidth="1"/>
    <col min="46" max="46" width="2.44140625" style="39" customWidth="1"/>
    <col min="47" max="54" width="2.44140625" style="39" hidden="1" customWidth="1"/>
    <col min="55" max="16384" width="2.44140625" style="39"/>
  </cols>
  <sheetData>
    <row r="1" spans="1:53" ht="15" customHeight="1">
      <c r="A1" s="100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</row>
    <row r="2" spans="1:53" ht="1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53" ht="16.8" thickTop="1">
      <c r="A3" s="109" t="s">
        <v>57</v>
      </c>
      <c r="B3" s="110"/>
      <c r="C3" s="110"/>
      <c r="D3" s="110"/>
      <c r="E3" s="113" t="s">
        <v>12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5"/>
      <c r="AB3" s="116" t="s">
        <v>8</v>
      </c>
      <c r="AC3" s="116" t="s">
        <v>56</v>
      </c>
      <c r="AD3" s="110" t="s">
        <v>11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06" t="s">
        <v>106</v>
      </c>
      <c r="AP3" s="107"/>
      <c r="AQ3" s="107"/>
      <c r="AR3" s="108"/>
    </row>
    <row r="4" spans="1:53" ht="16.8" thickBot="1">
      <c r="A4" s="111"/>
      <c r="B4" s="112"/>
      <c r="C4" s="112"/>
      <c r="D4" s="112"/>
      <c r="E4" s="119" t="s">
        <v>9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40"/>
      <c r="Q4" s="120" t="s">
        <v>10</v>
      </c>
      <c r="R4" s="120"/>
      <c r="S4" s="120"/>
      <c r="T4" s="120"/>
      <c r="U4" s="120"/>
      <c r="V4" s="120"/>
      <c r="W4" s="120"/>
      <c r="X4" s="120"/>
      <c r="Y4" s="120"/>
      <c r="Z4" s="120"/>
      <c r="AA4" s="121"/>
      <c r="AB4" s="117"/>
      <c r="AC4" s="118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42" t="s">
        <v>107</v>
      </c>
      <c r="AP4" s="43" t="s">
        <v>108</v>
      </c>
      <c r="AQ4" s="43" t="s">
        <v>109</v>
      </c>
      <c r="AR4" s="44" t="s">
        <v>110</v>
      </c>
    </row>
    <row r="5" spans="1:53" ht="21" customHeight="1" thickTop="1">
      <c r="A5" s="127" t="s">
        <v>43</v>
      </c>
      <c r="B5" s="128"/>
      <c r="C5" s="128"/>
      <c r="D5" s="128"/>
      <c r="E5" s="131" t="s">
        <v>60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96" t="s">
        <v>134</v>
      </c>
      <c r="Q5" s="132" t="s">
        <v>75</v>
      </c>
      <c r="R5" s="132"/>
      <c r="S5" s="132"/>
      <c r="T5" s="132"/>
      <c r="U5" s="132"/>
      <c r="V5" s="132"/>
      <c r="W5" s="132"/>
      <c r="X5" s="132"/>
      <c r="Y5" s="132"/>
      <c r="Z5" s="132"/>
      <c r="AA5" s="133"/>
      <c r="AB5" s="33">
        <v>42834</v>
      </c>
      <c r="AC5" s="25">
        <v>0.40972222222222227</v>
      </c>
      <c r="AD5" s="134" t="s">
        <v>82</v>
      </c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45" t="s">
        <v>111</v>
      </c>
      <c r="AP5" s="46" t="s">
        <v>112</v>
      </c>
      <c r="AQ5" s="46" t="s">
        <v>112</v>
      </c>
      <c r="AR5" s="47" t="s">
        <v>113</v>
      </c>
      <c r="AU5" s="39" t="s">
        <v>13</v>
      </c>
      <c r="AX5" s="39" t="s">
        <v>21</v>
      </c>
      <c r="BA5" s="39" t="s">
        <v>37</v>
      </c>
    </row>
    <row r="6" spans="1:53" ht="21" customHeight="1">
      <c r="A6" s="129"/>
      <c r="B6" s="130"/>
      <c r="C6" s="130"/>
      <c r="D6" s="130"/>
      <c r="E6" s="136" t="s">
        <v>62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21" t="s">
        <v>135</v>
      </c>
      <c r="Q6" s="137" t="s">
        <v>79</v>
      </c>
      <c r="R6" s="137"/>
      <c r="S6" s="137"/>
      <c r="T6" s="137"/>
      <c r="U6" s="137"/>
      <c r="V6" s="137"/>
      <c r="W6" s="137"/>
      <c r="X6" s="137"/>
      <c r="Y6" s="137"/>
      <c r="Z6" s="137"/>
      <c r="AA6" s="138"/>
      <c r="AB6" s="34">
        <v>42833</v>
      </c>
      <c r="AC6" s="22">
        <v>0.58333333333333337</v>
      </c>
      <c r="AD6" s="139" t="s">
        <v>83</v>
      </c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45" t="s">
        <v>111</v>
      </c>
      <c r="AP6" s="46" t="s">
        <v>112</v>
      </c>
      <c r="AQ6" s="46" t="s">
        <v>112</v>
      </c>
      <c r="AR6" s="47" t="s">
        <v>113</v>
      </c>
      <c r="AU6" s="39" t="s">
        <v>14</v>
      </c>
      <c r="AX6" s="39" t="s">
        <v>22</v>
      </c>
      <c r="BA6" s="39" t="s">
        <v>38</v>
      </c>
    </row>
    <row r="7" spans="1:53" ht="21" customHeight="1">
      <c r="A7" s="129"/>
      <c r="B7" s="130"/>
      <c r="C7" s="130"/>
      <c r="D7" s="130"/>
      <c r="E7" s="136" t="s">
        <v>80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21" t="s">
        <v>136</v>
      </c>
      <c r="Q7" s="137" t="s">
        <v>77</v>
      </c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34">
        <v>42834</v>
      </c>
      <c r="AC7" s="22">
        <v>0.54861111111111105</v>
      </c>
      <c r="AD7" s="139" t="s">
        <v>84</v>
      </c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45" t="s">
        <v>111</v>
      </c>
      <c r="AP7" s="48" t="s">
        <v>114</v>
      </c>
      <c r="AQ7" s="48" t="s">
        <v>115</v>
      </c>
      <c r="AR7" s="47" t="s">
        <v>113</v>
      </c>
      <c r="AU7" s="39" t="s">
        <v>15</v>
      </c>
      <c r="AX7" s="39" t="s">
        <v>23</v>
      </c>
      <c r="BA7" s="39" t="s">
        <v>39</v>
      </c>
    </row>
    <row r="8" spans="1:53" ht="21" customHeight="1" thickBot="1">
      <c r="A8" s="129"/>
      <c r="B8" s="130"/>
      <c r="C8" s="130"/>
      <c r="D8" s="130"/>
      <c r="E8" s="122" t="s">
        <v>81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30" t="s">
        <v>137</v>
      </c>
      <c r="Q8" s="123" t="s">
        <v>105</v>
      </c>
      <c r="R8" s="123"/>
      <c r="S8" s="123"/>
      <c r="T8" s="123"/>
      <c r="U8" s="123"/>
      <c r="V8" s="123"/>
      <c r="W8" s="123"/>
      <c r="X8" s="123"/>
      <c r="Y8" s="123"/>
      <c r="Z8" s="123"/>
      <c r="AA8" s="124"/>
      <c r="AB8" s="51">
        <v>42834</v>
      </c>
      <c r="AC8" s="64">
        <v>0.625</v>
      </c>
      <c r="AD8" s="125" t="s">
        <v>84</v>
      </c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52" t="s">
        <v>111</v>
      </c>
      <c r="AP8" s="53" t="s">
        <v>116</v>
      </c>
      <c r="AQ8" s="53" t="s">
        <v>117</v>
      </c>
      <c r="AR8" s="54" t="s">
        <v>113</v>
      </c>
      <c r="AU8" s="39" t="s">
        <v>16</v>
      </c>
      <c r="AX8" s="39" t="s">
        <v>24</v>
      </c>
      <c r="BA8" s="39" t="s">
        <v>40</v>
      </c>
    </row>
    <row r="9" spans="1:53" ht="21" customHeight="1">
      <c r="A9" s="146" t="s">
        <v>58</v>
      </c>
      <c r="B9" s="147"/>
      <c r="C9" s="147"/>
      <c r="D9" s="147"/>
      <c r="E9" s="150" t="s">
        <v>79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24" t="s">
        <v>143</v>
      </c>
      <c r="Q9" s="151" t="s">
        <v>64</v>
      </c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33">
        <v>42841</v>
      </c>
      <c r="AC9" s="25">
        <v>0.4375</v>
      </c>
      <c r="AD9" s="153" t="s">
        <v>85</v>
      </c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59" t="s">
        <v>111</v>
      </c>
      <c r="AP9" s="60" t="s">
        <v>112</v>
      </c>
      <c r="AQ9" s="60" t="s">
        <v>112</v>
      </c>
      <c r="AR9" s="61" t="s">
        <v>113</v>
      </c>
      <c r="AU9" s="39" t="s">
        <v>17</v>
      </c>
      <c r="AX9" s="39" t="s">
        <v>25</v>
      </c>
      <c r="BA9" s="39" t="s">
        <v>41</v>
      </c>
    </row>
    <row r="10" spans="1:53" ht="21" customHeight="1">
      <c r="A10" s="129"/>
      <c r="B10" s="130"/>
      <c r="C10" s="130"/>
      <c r="D10" s="130"/>
      <c r="E10" s="136" t="s">
        <v>76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21" t="s">
        <v>149</v>
      </c>
      <c r="Q10" s="137" t="s">
        <v>65</v>
      </c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34">
        <v>42841</v>
      </c>
      <c r="AC10" s="22">
        <v>0.54166666666666663</v>
      </c>
      <c r="AD10" s="139" t="s">
        <v>86</v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45" t="s">
        <v>111</v>
      </c>
      <c r="AP10" s="48" t="s">
        <v>115</v>
      </c>
      <c r="AQ10" s="48" t="s">
        <v>116</v>
      </c>
      <c r="AR10" s="47" t="s">
        <v>113</v>
      </c>
      <c r="AU10" s="39" t="s">
        <v>18</v>
      </c>
      <c r="AX10" s="39" t="s">
        <v>26</v>
      </c>
      <c r="BA10" s="39" t="s">
        <v>42</v>
      </c>
    </row>
    <row r="11" spans="1:53" ht="21" customHeight="1">
      <c r="A11" s="129"/>
      <c r="B11" s="130"/>
      <c r="C11" s="130"/>
      <c r="D11" s="130"/>
      <c r="E11" s="155" t="s">
        <v>105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21" t="s">
        <v>147</v>
      </c>
      <c r="Q11" s="137" t="s">
        <v>80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34">
        <v>42841</v>
      </c>
      <c r="AC11" s="22">
        <v>0.625</v>
      </c>
      <c r="AD11" s="139" t="s">
        <v>86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45" t="s">
        <v>111</v>
      </c>
      <c r="AP11" s="48" t="s">
        <v>118</v>
      </c>
      <c r="AQ11" s="48" t="s">
        <v>119</v>
      </c>
      <c r="AR11" s="47" t="s">
        <v>113</v>
      </c>
      <c r="AU11" s="39" t="s">
        <v>19</v>
      </c>
      <c r="AX11" s="39" t="s">
        <v>27</v>
      </c>
    </row>
    <row r="12" spans="1:53" ht="21" customHeight="1" thickBot="1">
      <c r="A12" s="148"/>
      <c r="B12" s="149"/>
      <c r="C12" s="149"/>
      <c r="D12" s="149"/>
      <c r="E12" s="141" t="s">
        <v>81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27" t="s">
        <v>148</v>
      </c>
      <c r="Q12" s="142" t="s">
        <v>78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62">
        <v>42840</v>
      </c>
      <c r="AC12" s="80">
        <v>0.625</v>
      </c>
      <c r="AD12" s="144" t="s">
        <v>87</v>
      </c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49" t="s">
        <v>111</v>
      </c>
      <c r="AP12" s="63" t="s">
        <v>112</v>
      </c>
      <c r="AQ12" s="63" t="s">
        <v>112</v>
      </c>
      <c r="AR12" s="50" t="s">
        <v>113</v>
      </c>
      <c r="AU12" s="39" t="s">
        <v>20</v>
      </c>
      <c r="AX12" s="39" t="s">
        <v>28</v>
      </c>
    </row>
    <row r="13" spans="1:53" ht="21" customHeight="1">
      <c r="A13" s="129" t="s">
        <v>44</v>
      </c>
      <c r="B13" s="130"/>
      <c r="C13" s="130"/>
      <c r="D13" s="130"/>
      <c r="E13" s="156" t="s">
        <v>98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29" t="s">
        <v>154</v>
      </c>
      <c r="Q13" s="157" t="s">
        <v>99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55">
        <v>42855</v>
      </c>
      <c r="AC13" s="38">
        <v>0.625</v>
      </c>
      <c r="AD13" s="159" t="s">
        <v>236</v>
      </c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56" t="s">
        <v>111</v>
      </c>
      <c r="AP13" s="57" t="s">
        <v>112</v>
      </c>
      <c r="AQ13" s="57" t="s">
        <v>112</v>
      </c>
      <c r="AR13" s="58" t="s">
        <v>113</v>
      </c>
      <c r="AX13" s="39" t="s">
        <v>29</v>
      </c>
    </row>
    <row r="14" spans="1:53" ht="21" customHeight="1">
      <c r="A14" s="129"/>
      <c r="B14" s="130"/>
      <c r="C14" s="130"/>
      <c r="D14" s="130"/>
      <c r="E14" s="136" t="s">
        <v>61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21" t="s">
        <v>156</v>
      </c>
      <c r="Q14" s="137" t="s">
        <v>105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34">
        <v>42859</v>
      </c>
      <c r="AC14" s="22">
        <v>0.41666666666666669</v>
      </c>
      <c r="AD14" s="139" t="s">
        <v>88</v>
      </c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45" t="s">
        <v>111</v>
      </c>
      <c r="AP14" s="46" t="s">
        <v>112</v>
      </c>
      <c r="AQ14" s="46" t="s">
        <v>112</v>
      </c>
      <c r="AR14" s="47" t="s">
        <v>113</v>
      </c>
      <c r="AX14" s="39" t="s">
        <v>30</v>
      </c>
    </row>
    <row r="15" spans="1:53" ht="21" customHeight="1">
      <c r="A15" s="129"/>
      <c r="B15" s="130"/>
      <c r="C15" s="130"/>
      <c r="D15" s="130"/>
      <c r="E15" s="136" t="s">
        <v>80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21" t="s">
        <v>153</v>
      </c>
      <c r="Q15" s="137" t="s">
        <v>76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34">
        <v>42855</v>
      </c>
      <c r="AC15" s="23">
        <v>0.75</v>
      </c>
      <c r="AD15" s="161" t="s">
        <v>86</v>
      </c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45" t="s">
        <v>111</v>
      </c>
      <c r="AP15" s="46" t="s">
        <v>112</v>
      </c>
      <c r="AQ15" s="46" t="s">
        <v>112</v>
      </c>
      <c r="AR15" s="47" t="s">
        <v>113</v>
      </c>
      <c r="AX15" s="39" t="s">
        <v>31</v>
      </c>
    </row>
    <row r="16" spans="1:53" ht="21" customHeight="1" thickBot="1">
      <c r="A16" s="129"/>
      <c r="B16" s="130"/>
      <c r="C16" s="130"/>
      <c r="D16" s="130"/>
      <c r="E16" s="122" t="s">
        <v>81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0" t="s">
        <v>152</v>
      </c>
      <c r="Q16" s="123" t="s">
        <v>79</v>
      </c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51">
        <v>42854</v>
      </c>
      <c r="AC16" s="64">
        <v>0.625</v>
      </c>
      <c r="AD16" s="125" t="s">
        <v>87</v>
      </c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52" t="s">
        <v>111</v>
      </c>
      <c r="AP16" s="65" t="s">
        <v>112</v>
      </c>
      <c r="AQ16" s="65" t="s">
        <v>112</v>
      </c>
      <c r="AR16" s="54" t="s">
        <v>113</v>
      </c>
      <c r="AX16" s="39" t="s">
        <v>32</v>
      </c>
    </row>
    <row r="17" spans="1:50" ht="21" customHeight="1">
      <c r="A17" s="146" t="s">
        <v>45</v>
      </c>
      <c r="B17" s="147"/>
      <c r="C17" s="147"/>
      <c r="D17" s="147"/>
      <c r="E17" s="150" t="s">
        <v>105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24" t="s">
        <v>164</v>
      </c>
      <c r="Q17" s="151" t="s">
        <v>64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B17" s="32">
        <v>42861</v>
      </c>
      <c r="AC17" s="26">
        <v>0.625</v>
      </c>
      <c r="AD17" s="153" t="s">
        <v>85</v>
      </c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59" t="s">
        <v>111</v>
      </c>
      <c r="AP17" s="60" t="s">
        <v>112</v>
      </c>
      <c r="AQ17" s="60" t="s">
        <v>112</v>
      </c>
      <c r="AR17" s="61" t="s">
        <v>113</v>
      </c>
      <c r="AX17" s="39" t="s">
        <v>33</v>
      </c>
    </row>
    <row r="18" spans="1:50" ht="21" customHeight="1">
      <c r="A18" s="129"/>
      <c r="B18" s="130"/>
      <c r="C18" s="130"/>
      <c r="D18" s="130"/>
      <c r="E18" s="136" t="s">
        <v>77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21" t="s">
        <v>158</v>
      </c>
      <c r="Q18" s="137" t="s">
        <v>61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8"/>
      <c r="AB18" s="31">
        <v>42861</v>
      </c>
      <c r="AC18" s="22">
        <v>0.41666666666666669</v>
      </c>
      <c r="AD18" s="139" t="s">
        <v>88</v>
      </c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45" t="s">
        <v>111</v>
      </c>
      <c r="AP18" s="46" t="s">
        <v>112</v>
      </c>
      <c r="AQ18" s="46" t="s">
        <v>112</v>
      </c>
      <c r="AR18" s="47" t="s">
        <v>113</v>
      </c>
      <c r="AX18" s="39" t="s">
        <v>34</v>
      </c>
    </row>
    <row r="19" spans="1:50" ht="21" customHeight="1">
      <c r="A19" s="129"/>
      <c r="B19" s="130"/>
      <c r="C19" s="130"/>
      <c r="D19" s="130"/>
      <c r="E19" s="136" t="s">
        <v>79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21" t="s">
        <v>160</v>
      </c>
      <c r="Q19" s="137" t="s">
        <v>80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31">
        <v>42862</v>
      </c>
      <c r="AC19" s="22">
        <v>0.45833333333333331</v>
      </c>
      <c r="AD19" s="139" t="s">
        <v>83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45" t="s">
        <v>111</v>
      </c>
      <c r="AP19" s="46" t="s">
        <v>112</v>
      </c>
      <c r="AQ19" s="46" t="s">
        <v>112</v>
      </c>
      <c r="AR19" s="47" t="s">
        <v>113</v>
      </c>
      <c r="AX19" s="39" t="s">
        <v>35</v>
      </c>
    </row>
    <row r="20" spans="1:50" ht="21" customHeight="1" thickBot="1">
      <c r="A20" s="148"/>
      <c r="B20" s="149"/>
      <c r="C20" s="149"/>
      <c r="D20" s="149"/>
      <c r="E20" s="141" t="s">
        <v>76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27" t="s">
        <v>157</v>
      </c>
      <c r="Q20" s="142" t="s">
        <v>81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B20" s="35">
        <v>42861</v>
      </c>
      <c r="AC20" s="28">
        <v>0.41666666666666669</v>
      </c>
      <c r="AD20" s="144" t="s">
        <v>103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49" t="s">
        <v>111</v>
      </c>
      <c r="AP20" s="63" t="s">
        <v>112</v>
      </c>
      <c r="AQ20" s="63" t="s">
        <v>112</v>
      </c>
      <c r="AR20" s="50" t="s">
        <v>113</v>
      </c>
      <c r="AX20" s="39" t="s">
        <v>36</v>
      </c>
    </row>
    <row r="21" spans="1:50" ht="21" customHeight="1">
      <c r="A21" s="129" t="s">
        <v>46</v>
      </c>
      <c r="B21" s="130"/>
      <c r="C21" s="130"/>
      <c r="D21" s="130"/>
      <c r="E21" s="174" t="s">
        <v>81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6"/>
      <c r="P21" s="29" t="s">
        <v>169</v>
      </c>
      <c r="Q21" s="177" t="s">
        <v>80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8"/>
      <c r="AB21" s="37">
        <v>42869</v>
      </c>
      <c r="AC21" s="38">
        <v>0.41666666666666669</v>
      </c>
      <c r="AD21" s="159" t="s">
        <v>104</v>
      </c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56" t="s">
        <v>111</v>
      </c>
      <c r="AP21" s="57" t="s">
        <v>112</v>
      </c>
      <c r="AQ21" s="57" t="s">
        <v>112</v>
      </c>
      <c r="AR21" s="58" t="s">
        <v>113</v>
      </c>
    </row>
    <row r="22" spans="1:50" ht="21" customHeight="1">
      <c r="A22" s="129"/>
      <c r="B22" s="130"/>
      <c r="C22" s="130"/>
      <c r="D22" s="130"/>
      <c r="E22" s="190" t="s">
        <v>237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2"/>
      <c r="P22" s="21" t="s">
        <v>170</v>
      </c>
      <c r="Q22" s="193" t="s">
        <v>59</v>
      </c>
      <c r="R22" s="191"/>
      <c r="S22" s="191"/>
      <c r="T22" s="191"/>
      <c r="U22" s="191"/>
      <c r="V22" s="191"/>
      <c r="W22" s="191"/>
      <c r="X22" s="191"/>
      <c r="Y22" s="191"/>
      <c r="Z22" s="191"/>
      <c r="AA22" s="194"/>
      <c r="AB22" s="31">
        <v>42868</v>
      </c>
      <c r="AC22" s="22">
        <v>0.41666666666666669</v>
      </c>
      <c r="AD22" s="139" t="s">
        <v>82</v>
      </c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45" t="s">
        <v>111</v>
      </c>
      <c r="AP22" s="46" t="s">
        <v>112</v>
      </c>
      <c r="AQ22" s="46" t="s">
        <v>112</v>
      </c>
      <c r="AR22" s="47" t="s">
        <v>113</v>
      </c>
    </row>
    <row r="23" spans="1:50" ht="21" customHeight="1">
      <c r="A23" s="129"/>
      <c r="B23" s="130"/>
      <c r="C23" s="130"/>
      <c r="D23" s="130"/>
      <c r="E23" s="164" t="s">
        <v>105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6"/>
      <c r="P23" s="30" t="s">
        <v>181</v>
      </c>
      <c r="Q23" s="167" t="s">
        <v>76</v>
      </c>
      <c r="R23" s="165"/>
      <c r="S23" s="165"/>
      <c r="T23" s="165"/>
      <c r="U23" s="165"/>
      <c r="V23" s="165"/>
      <c r="W23" s="165"/>
      <c r="X23" s="165"/>
      <c r="Y23" s="165"/>
      <c r="Z23" s="165"/>
      <c r="AA23" s="168"/>
      <c r="AB23" s="31">
        <v>42869</v>
      </c>
      <c r="AC23" s="22">
        <v>0.54166666666666663</v>
      </c>
      <c r="AD23" s="139" t="s">
        <v>151</v>
      </c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45" t="s">
        <v>111</v>
      </c>
      <c r="AP23" s="46" t="s">
        <v>112</v>
      </c>
      <c r="AQ23" s="46" t="s">
        <v>112</v>
      </c>
      <c r="AR23" s="47" t="s">
        <v>113</v>
      </c>
    </row>
    <row r="24" spans="1:50" ht="21" customHeight="1" thickBot="1">
      <c r="A24" s="129"/>
      <c r="B24" s="130"/>
      <c r="C24" s="130"/>
      <c r="D24" s="130"/>
      <c r="E24" s="169" t="s">
        <v>79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97" t="s">
        <v>171</v>
      </c>
      <c r="Q24" s="172" t="s">
        <v>77</v>
      </c>
      <c r="R24" s="170"/>
      <c r="S24" s="170"/>
      <c r="T24" s="170"/>
      <c r="U24" s="170"/>
      <c r="V24" s="170"/>
      <c r="W24" s="170"/>
      <c r="X24" s="170"/>
      <c r="Y24" s="170"/>
      <c r="Z24" s="170"/>
      <c r="AA24" s="173"/>
      <c r="AB24" s="36">
        <v>42869</v>
      </c>
      <c r="AC24" s="64">
        <v>0.41666666666666669</v>
      </c>
      <c r="AD24" s="144" t="s">
        <v>151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63"/>
      <c r="AO24" s="49" t="s">
        <v>111</v>
      </c>
      <c r="AP24" s="63" t="s">
        <v>112</v>
      </c>
      <c r="AQ24" s="63" t="s">
        <v>112</v>
      </c>
      <c r="AR24" s="50" t="s">
        <v>113</v>
      </c>
    </row>
    <row r="25" spans="1:50" ht="21" customHeight="1">
      <c r="A25" s="146" t="s">
        <v>47</v>
      </c>
      <c r="B25" s="147"/>
      <c r="C25" s="147"/>
      <c r="D25" s="147"/>
      <c r="E25" s="150" t="s">
        <v>80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24" t="s">
        <v>180</v>
      </c>
      <c r="Q25" s="151" t="s">
        <v>63</v>
      </c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32">
        <v>42875</v>
      </c>
      <c r="AC25" s="25">
        <v>0.625</v>
      </c>
      <c r="AD25" s="179" t="s">
        <v>89</v>
      </c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59" t="s">
        <v>111</v>
      </c>
      <c r="AP25" s="60" t="s">
        <v>112</v>
      </c>
      <c r="AQ25" s="60" t="s">
        <v>112</v>
      </c>
      <c r="AR25" s="61" t="s">
        <v>113</v>
      </c>
    </row>
    <row r="26" spans="1:50" ht="21" customHeight="1">
      <c r="A26" s="129"/>
      <c r="B26" s="130"/>
      <c r="C26" s="130"/>
      <c r="D26" s="130"/>
      <c r="E26" s="136" t="s">
        <v>81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21" t="s">
        <v>186</v>
      </c>
      <c r="Q26" s="137" t="s">
        <v>62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31">
        <v>42905</v>
      </c>
      <c r="AC26" s="23">
        <v>0.45833333333333331</v>
      </c>
      <c r="AD26" s="181" t="s">
        <v>167</v>
      </c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45" t="s">
        <v>168</v>
      </c>
      <c r="AP26" s="46" t="s">
        <v>112</v>
      </c>
      <c r="AQ26" s="46" t="s">
        <v>112</v>
      </c>
      <c r="AR26" s="47" t="s">
        <v>113</v>
      </c>
    </row>
    <row r="27" spans="1:50" ht="21" customHeight="1">
      <c r="A27" s="129"/>
      <c r="B27" s="130"/>
      <c r="C27" s="130"/>
      <c r="D27" s="130"/>
      <c r="E27" s="136" t="s">
        <v>105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21" t="s">
        <v>176</v>
      </c>
      <c r="Q27" s="137" t="s">
        <v>79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31">
        <v>42876</v>
      </c>
      <c r="AC27" s="22">
        <v>0.41666666666666669</v>
      </c>
      <c r="AD27" s="139" t="s">
        <v>90</v>
      </c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45" t="s">
        <v>111</v>
      </c>
      <c r="AP27" s="46" t="s">
        <v>112</v>
      </c>
      <c r="AQ27" s="46" t="s">
        <v>112</v>
      </c>
      <c r="AR27" s="47" t="s">
        <v>113</v>
      </c>
    </row>
    <row r="28" spans="1:50" ht="21" customHeight="1" thickBot="1">
      <c r="A28" s="129"/>
      <c r="B28" s="130"/>
      <c r="C28" s="130"/>
      <c r="D28" s="130"/>
      <c r="E28" s="141" t="s">
        <v>76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27" t="s">
        <v>179</v>
      </c>
      <c r="Q28" s="142" t="s">
        <v>77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3"/>
      <c r="AB28" s="35">
        <v>42889</v>
      </c>
      <c r="AC28" s="80">
        <v>0.45833333333333331</v>
      </c>
      <c r="AD28" s="144" t="s">
        <v>165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49" t="s">
        <v>111</v>
      </c>
      <c r="AP28" s="81" t="s">
        <v>166</v>
      </c>
      <c r="AQ28" s="81" t="s">
        <v>166</v>
      </c>
      <c r="AR28" s="50" t="s">
        <v>113</v>
      </c>
    </row>
    <row r="29" spans="1:50" ht="21" customHeight="1">
      <c r="A29" s="146" t="s">
        <v>48</v>
      </c>
      <c r="B29" s="147"/>
      <c r="C29" s="147"/>
      <c r="D29" s="147"/>
      <c r="E29" s="156" t="s">
        <v>59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29" t="s">
        <v>203</v>
      </c>
      <c r="Q29" s="157" t="s">
        <v>81</v>
      </c>
      <c r="R29" s="157"/>
      <c r="S29" s="157"/>
      <c r="T29" s="157"/>
      <c r="U29" s="157"/>
      <c r="V29" s="157"/>
      <c r="W29" s="157"/>
      <c r="X29" s="157"/>
      <c r="Y29" s="157"/>
      <c r="Z29" s="157"/>
      <c r="AA29" s="158"/>
      <c r="AB29" s="37">
        <v>42924</v>
      </c>
      <c r="AC29" s="23">
        <v>0.45833333333333331</v>
      </c>
      <c r="AD29" s="159" t="s">
        <v>87</v>
      </c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56" t="s">
        <v>111</v>
      </c>
      <c r="AP29" s="57" t="s">
        <v>112</v>
      </c>
      <c r="AQ29" s="57" t="s">
        <v>112</v>
      </c>
      <c r="AR29" s="58" t="s">
        <v>113</v>
      </c>
    </row>
    <row r="30" spans="1:50" ht="21" customHeight="1">
      <c r="A30" s="129"/>
      <c r="B30" s="130"/>
      <c r="C30" s="130"/>
      <c r="D30" s="130"/>
      <c r="E30" s="136" t="s">
        <v>61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21" t="s">
        <v>202</v>
      </c>
      <c r="Q30" s="137" t="s">
        <v>80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31">
        <v>42918</v>
      </c>
      <c r="AC30" s="22">
        <v>0.59375</v>
      </c>
      <c r="AD30" s="139" t="s">
        <v>90</v>
      </c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45" t="s">
        <v>111</v>
      </c>
      <c r="AP30" s="46" t="s">
        <v>185</v>
      </c>
      <c r="AQ30" s="46" t="s">
        <v>118</v>
      </c>
      <c r="AR30" s="47" t="s">
        <v>113</v>
      </c>
    </row>
    <row r="31" spans="1:50" ht="21" customHeight="1">
      <c r="A31" s="129"/>
      <c r="B31" s="130"/>
      <c r="C31" s="130"/>
      <c r="D31" s="130"/>
      <c r="E31" s="136" t="s">
        <v>77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21" t="s">
        <v>206</v>
      </c>
      <c r="Q31" s="137" t="s">
        <v>105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31">
        <v>42924</v>
      </c>
      <c r="AC31" s="22">
        <v>0.39583333333333331</v>
      </c>
      <c r="AD31" s="139" t="s">
        <v>151</v>
      </c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45" t="s">
        <v>111</v>
      </c>
      <c r="AP31" s="46" t="s">
        <v>112</v>
      </c>
      <c r="AQ31" s="46" t="s">
        <v>112</v>
      </c>
      <c r="AR31" s="47" t="s">
        <v>113</v>
      </c>
    </row>
    <row r="32" spans="1:50" ht="21" customHeight="1" thickBot="1">
      <c r="A32" s="129"/>
      <c r="B32" s="130"/>
      <c r="C32" s="130"/>
      <c r="D32" s="130"/>
      <c r="E32" s="122" t="s">
        <v>79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30" t="s">
        <v>192</v>
      </c>
      <c r="Q32" s="123" t="s">
        <v>76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4"/>
      <c r="AB32" s="36">
        <v>42918</v>
      </c>
      <c r="AC32" s="64">
        <v>0.47916666666666669</v>
      </c>
      <c r="AD32" s="125" t="s">
        <v>182</v>
      </c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52" t="s">
        <v>111</v>
      </c>
      <c r="AP32" s="65" t="s">
        <v>183</v>
      </c>
      <c r="AQ32" s="65" t="s">
        <v>184</v>
      </c>
      <c r="AR32" s="54" t="s">
        <v>113</v>
      </c>
    </row>
    <row r="33" spans="1:46" ht="21" customHeight="1" thickTop="1">
      <c r="A33" s="127" t="s">
        <v>49</v>
      </c>
      <c r="B33" s="128"/>
      <c r="C33" s="128"/>
      <c r="D33" s="128"/>
      <c r="E33" s="185" t="s">
        <v>76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96" t="s">
        <v>209</v>
      </c>
      <c r="Q33" s="188" t="s">
        <v>60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9"/>
      <c r="AB33" s="85">
        <v>42931</v>
      </c>
      <c r="AC33" s="86">
        <v>0.60416666666666663</v>
      </c>
      <c r="AD33" s="134" t="s">
        <v>91</v>
      </c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87" t="s">
        <v>111</v>
      </c>
      <c r="AP33" s="88" t="s">
        <v>112</v>
      </c>
      <c r="AQ33" s="88" t="s">
        <v>112</v>
      </c>
      <c r="AR33" s="89" t="s">
        <v>113</v>
      </c>
    </row>
    <row r="34" spans="1:46" ht="21" customHeight="1">
      <c r="A34" s="129"/>
      <c r="B34" s="130"/>
      <c r="C34" s="130"/>
      <c r="D34" s="130"/>
      <c r="E34" s="190" t="s">
        <v>79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2"/>
      <c r="P34" s="21" t="s">
        <v>212</v>
      </c>
      <c r="Q34" s="193" t="s">
        <v>62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4"/>
      <c r="AB34" s="31">
        <v>42931</v>
      </c>
      <c r="AC34" s="22">
        <v>0.39583333333333331</v>
      </c>
      <c r="AD34" s="139" t="s">
        <v>90</v>
      </c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45" t="s">
        <v>111</v>
      </c>
      <c r="AP34" s="46" t="s">
        <v>112</v>
      </c>
      <c r="AQ34" s="46" t="s">
        <v>112</v>
      </c>
      <c r="AR34" s="47" t="s">
        <v>113</v>
      </c>
    </row>
    <row r="35" spans="1:46" ht="21" customHeight="1">
      <c r="A35" s="129"/>
      <c r="B35" s="130"/>
      <c r="C35" s="130"/>
      <c r="D35" s="130"/>
      <c r="E35" s="190" t="s">
        <v>95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21" t="s">
        <v>217</v>
      </c>
      <c r="Q35" s="193" t="s">
        <v>80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4"/>
      <c r="AB35" s="31">
        <v>42945</v>
      </c>
      <c r="AC35" s="23">
        <v>0.41666666666666669</v>
      </c>
      <c r="AD35" s="139" t="s">
        <v>151</v>
      </c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45" t="s">
        <v>111</v>
      </c>
      <c r="AP35" s="46" t="s">
        <v>112</v>
      </c>
      <c r="AQ35" s="46" t="s">
        <v>112</v>
      </c>
      <c r="AR35" s="47" t="s">
        <v>113</v>
      </c>
    </row>
    <row r="36" spans="1:46" ht="21" customHeight="1" thickBot="1">
      <c r="A36" s="148"/>
      <c r="B36" s="149"/>
      <c r="C36" s="149"/>
      <c r="D36" s="149"/>
      <c r="E36" s="211" t="s">
        <v>105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27" t="s">
        <v>208</v>
      </c>
      <c r="Q36" s="214" t="s">
        <v>81</v>
      </c>
      <c r="R36" s="212"/>
      <c r="S36" s="212"/>
      <c r="T36" s="212"/>
      <c r="U36" s="212"/>
      <c r="V36" s="212"/>
      <c r="W36" s="212"/>
      <c r="X36" s="212"/>
      <c r="Y36" s="212"/>
      <c r="Z36" s="212"/>
      <c r="AA36" s="215"/>
      <c r="AB36" s="35">
        <v>42931</v>
      </c>
      <c r="AC36" s="28">
        <v>0.58333333333333337</v>
      </c>
      <c r="AD36" s="183" t="s">
        <v>101</v>
      </c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49" t="s">
        <v>111</v>
      </c>
      <c r="AP36" s="63" t="s">
        <v>112</v>
      </c>
      <c r="AQ36" s="63" t="s">
        <v>112</v>
      </c>
      <c r="AR36" s="50" t="s">
        <v>113</v>
      </c>
    </row>
    <row r="37" spans="1:46" ht="21" customHeight="1">
      <c r="A37" s="146" t="s">
        <v>50</v>
      </c>
      <c r="B37" s="147"/>
      <c r="C37" s="147"/>
      <c r="D37" s="147"/>
      <c r="E37" s="150" t="s">
        <v>238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24" t="s">
        <v>221</v>
      </c>
      <c r="Q37" s="151" t="s">
        <v>239</v>
      </c>
      <c r="R37" s="151"/>
      <c r="S37" s="151"/>
      <c r="T37" s="151"/>
      <c r="U37" s="151"/>
      <c r="V37" s="151"/>
      <c r="W37" s="151"/>
      <c r="X37" s="151"/>
      <c r="Y37" s="151"/>
      <c r="Z37" s="151"/>
      <c r="AA37" s="152"/>
      <c r="AB37" s="32">
        <v>42946</v>
      </c>
      <c r="AC37" s="26">
        <v>0.5</v>
      </c>
      <c r="AD37" s="153" t="s">
        <v>102</v>
      </c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59" t="s">
        <v>111</v>
      </c>
      <c r="AP37" s="60" t="s">
        <v>112</v>
      </c>
      <c r="AQ37" s="60" t="s">
        <v>112</v>
      </c>
      <c r="AR37" s="61" t="s">
        <v>113</v>
      </c>
    </row>
    <row r="38" spans="1:46" ht="21" customHeight="1">
      <c r="A38" s="129"/>
      <c r="B38" s="130"/>
      <c r="C38" s="130"/>
      <c r="D38" s="130"/>
      <c r="E38" s="136" t="s">
        <v>65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21" t="s">
        <v>246</v>
      </c>
      <c r="Q38" s="137" t="s">
        <v>76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31">
        <v>42994</v>
      </c>
      <c r="AC38" s="22">
        <v>0.5</v>
      </c>
      <c r="AD38" s="139" t="s">
        <v>229</v>
      </c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45" t="s">
        <v>111</v>
      </c>
      <c r="AP38" s="46" t="s">
        <v>112</v>
      </c>
      <c r="AQ38" s="46" t="s">
        <v>112</v>
      </c>
      <c r="AR38" s="47" t="s">
        <v>113</v>
      </c>
    </row>
    <row r="39" spans="1:46" ht="21" customHeight="1">
      <c r="A39" s="129"/>
      <c r="B39" s="130"/>
      <c r="C39" s="130"/>
      <c r="D39" s="130"/>
      <c r="E39" s="136" t="s">
        <v>80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21" t="s">
        <v>215</v>
      </c>
      <c r="Q39" s="137" t="s">
        <v>105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31">
        <v>42939</v>
      </c>
      <c r="AC39" s="22">
        <v>0.70833333333333337</v>
      </c>
      <c r="AD39" s="139" t="s">
        <v>90</v>
      </c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45" t="s">
        <v>111</v>
      </c>
      <c r="AP39" s="46" t="s">
        <v>112</v>
      </c>
      <c r="AQ39" s="46" t="s">
        <v>112</v>
      </c>
      <c r="AR39" s="47" t="s">
        <v>113</v>
      </c>
    </row>
    <row r="40" spans="1:46" ht="21" customHeight="1" thickBot="1">
      <c r="A40" s="129"/>
      <c r="B40" s="130"/>
      <c r="C40" s="130"/>
      <c r="D40" s="130"/>
      <c r="E40" s="141" t="s">
        <v>78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27" t="s">
        <v>210</v>
      </c>
      <c r="Q40" s="142" t="s">
        <v>81</v>
      </c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35">
        <v>42933</v>
      </c>
      <c r="AC40" s="80">
        <v>0.45833333333333331</v>
      </c>
      <c r="AD40" s="139" t="s">
        <v>92</v>
      </c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49" t="s">
        <v>111</v>
      </c>
      <c r="AP40" s="81" t="s">
        <v>190</v>
      </c>
      <c r="AQ40" s="81" t="s">
        <v>191</v>
      </c>
      <c r="AR40" s="50" t="s">
        <v>113</v>
      </c>
      <c r="AS40" s="90"/>
      <c r="AT40" s="91"/>
    </row>
    <row r="41" spans="1:46" ht="21" customHeight="1">
      <c r="A41" s="146" t="s">
        <v>51</v>
      </c>
      <c r="B41" s="147"/>
      <c r="C41" s="147"/>
      <c r="D41" s="195"/>
      <c r="E41" s="150" t="s">
        <v>77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24" t="s">
        <v>220</v>
      </c>
      <c r="Q41" s="151" t="s">
        <v>59</v>
      </c>
      <c r="R41" s="151"/>
      <c r="S41" s="151"/>
      <c r="T41" s="151"/>
      <c r="U41" s="151"/>
      <c r="V41" s="151"/>
      <c r="W41" s="151"/>
      <c r="X41" s="151"/>
      <c r="Y41" s="151"/>
      <c r="Z41" s="151"/>
      <c r="AA41" s="152"/>
      <c r="AB41" s="32">
        <v>42952</v>
      </c>
      <c r="AC41" s="25"/>
      <c r="AD41" s="179" t="s">
        <v>151</v>
      </c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59" t="s">
        <v>111</v>
      </c>
      <c r="AP41" s="60" t="s">
        <v>112</v>
      </c>
      <c r="AQ41" s="60" t="s">
        <v>112</v>
      </c>
      <c r="AR41" s="61" t="s">
        <v>113</v>
      </c>
    </row>
    <row r="42" spans="1:46" ht="21" customHeight="1">
      <c r="A42" s="129"/>
      <c r="B42" s="130"/>
      <c r="C42" s="130"/>
      <c r="D42" s="196"/>
      <c r="E42" s="136" t="s">
        <v>241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1" t="s">
        <v>219</v>
      </c>
      <c r="Q42" s="137" t="s">
        <v>237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31">
        <v>42952</v>
      </c>
      <c r="AC42" s="22">
        <v>0.5</v>
      </c>
      <c r="AD42" s="198" t="s">
        <v>240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45" t="s">
        <v>111</v>
      </c>
      <c r="AP42" s="46" t="s">
        <v>112</v>
      </c>
      <c r="AQ42" s="46" t="s">
        <v>112</v>
      </c>
      <c r="AR42" s="47" t="s">
        <v>113</v>
      </c>
    </row>
    <row r="43" spans="1:46" ht="21" customHeight="1">
      <c r="A43" s="129"/>
      <c r="B43" s="130"/>
      <c r="C43" s="130"/>
      <c r="D43" s="196"/>
      <c r="E43" s="136" t="s">
        <v>76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21" t="s">
        <v>226</v>
      </c>
      <c r="Q43" s="137" t="s">
        <v>80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31">
        <v>42952</v>
      </c>
      <c r="AC43" s="22">
        <v>0.625</v>
      </c>
      <c r="AD43" s="139" t="s">
        <v>86</v>
      </c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45" t="s">
        <v>111</v>
      </c>
      <c r="AP43" s="46" t="s">
        <v>112</v>
      </c>
      <c r="AQ43" s="46" t="s">
        <v>112</v>
      </c>
      <c r="AR43" s="47" t="s">
        <v>113</v>
      </c>
    </row>
    <row r="44" spans="1:46" ht="21" customHeight="1" thickBot="1">
      <c r="A44" s="148"/>
      <c r="B44" s="149"/>
      <c r="C44" s="149"/>
      <c r="D44" s="197"/>
      <c r="E44" s="141" t="s">
        <v>79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27" t="s">
        <v>222</v>
      </c>
      <c r="Q44" s="142" t="s">
        <v>81</v>
      </c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35">
        <v>42963</v>
      </c>
      <c r="AC44" s="28">
        <v>0.45833333333333331</v>
      </c>
      <c r="AD44" s="144" t="s">
        <v>223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49" t="s">
        <v>111</v>
      </c>
      <c r="AP44" s="81" t="s">
        <v>190</v>
      </c>
      <c r="AQ44" s="81" t="s">
        <v>190</v>
      </c>
      <c r="AR44" s="50" t="s">
        <v>113</v>
      </c>
    </row>
    <row r="45" spans="1:46" ht="21" customHeight="1">
      <c r="A45" s="146" t="s">
        <v>52</v>
      </c>
      <c r="B45" s="147"/>
      <c r="C45" s="147"/>
      <c r="D45" s="147"/>
      <c r="E45" s="150" t="s">
        <v>98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24" t="s">
        <v>232</v>
      </c>
      <c r="Q45" s="151" t="s">
        <v>105</v>
      </c>
      <c r="R45" s="151"/>
      <c r="S45" s="151"/>
      <c r="T45" s="151"/>
      <c r="U45" s="151"/>
      <c r="V45" s="151"/>
      <c r="W45" s="151"/>
      <c r="X45" s="151"/>
      <c r="Y45" s="151"/>
      <c r="Z45" s="151"/>
      <c r="AA45" s="152"/>
      <c r="AB45" s="32">
        <v>42981</v>
      </c>
      <c r="AC45" s="25">
        <v>0.41666666666666669</v>
      </c>
      <c r="AD45" s="179" t="s">
        <v>100</v>
      </c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59" t="s">
        <v>111</v>
      </c>
      <c r="AP45" s="93" t="s">
        <v>112</v>
      </c>
      <c r="AQ45" s="93" t="s">
        <v>112</v>
      </c>
      <c r="AR45" s="61" t="s">
        <v>113</v>
      </c>
    </row>
    <row r="46" spans="1:46" ht="21" customHeight="1">
      <c r="A46" s="129"/>
      <c r="B46" s="130"/>
      <c r="C46" s="130"/>
      <c r="D46" s="130"/>
      <c r="E46" s="136" t="s">
        <v>61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21" t="s">
        <v>224</v>
      </c>
      <c r="Q46" s="137" t="s">
        <v>77</v>
      </c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31">
        <v>42959</v>
      </c>
      <c r="AC46" s="22">
        <v>0.41666666666666669</v>
      </c>
      <c r="AD46" s="198" t="s">
        <v>233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45" t="s">
        <v>111</v>
      </c>
      <c r="AP46" s="46" t="s">
        <v>112</v>
      </c>
      <c r="AQ46" s="46" t="s">
        <v>112</v>
      </c>
      <c r="AR46" s="47" t="s">
        <v>113</v>
      </c>
    </row>
    <row r="47" spans="1:46" ht="21" customHeight="1">
      <c r="A47" s="129"/>
      <c r="B47" s="130"/>
      <c r="C47" s="130"/>
      <c r="D47" s="130"/>
      <c r="E47" s="136" t="s">
        <v>80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21" t="s">
        <v>225</v>
      </c>
      <c r="Q47" s="137" t="s">
        <v>79</v>
      </c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31">
        <v>42949</v>
      </c>
      <c r="AC47" s="22">
        <v>0.58333333333333337</v>
      </c>
      <c r="AD47" s="139" t="s">
        <v>86</v>
      </c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45" t="s">
        <v>111</v>
      </c>
      <c r="AP47" s="46" t="s">
        <v>112</v>
      </c>
      <c r="AQ47" s="46" t="s">
        <v>112</v>
      </c>
      <c r="AR47" s="47" t="s">
        <v>113</v>
      </c>
    </row>
    <row r="48" spans="1:46" ht="21" customHeight="1" thickBot="1">
      <c r="A48" s="129"/>
      <c r="B48" s="130"/>
      <c r="C48" s="130"/>
      <c r="D48" s="130"/>
      <c r="E48" s="141" t="s">
        <v>81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27" t="s">
        <v>230</v>
      </c>
      <c r="Q48" s="142" t="s">
        <v>76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35">
        <v>42980</v>
      </c>
      <c r="AC48" s="28">
        <v>0.41666666666666669</v>
      </c>
      <c r="AD48" s="144" t="s">
        <v>87</v>
      </c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49" t="s">
        <v>111</v>
      </c>
      <c r="AP48" s="63" t="s">
        <v>112</v>
      </c>
      <c r="AQ48" s="63" t="s">
        <v>112</v>
      </c>
      <c r="AR48" s="50" t="s">
        <v>113</v>
      </c>
    </row>
    <row r="49" spans="1:44" ht="21" customHeight="1">
      <c r="A49" s="146" t="s">
        <v>53</v>
      </c>
      <c r="B49" s="147"/>
      <c r="C49" s="147"/>
      <c r="D49" s="147"/>
      <c r="E49" s="150" t="s">
        <v>81</v>
      </c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24" t="s">
        <v>242</v>
      </c>
      <c r="Q49" s="151" t="s">
        <v>60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2"/>
      <c r="AB49" s="32">
        <v>42988</v>
      </c>
      <c r="AC49" s="26">
        <v>0.54166666666666663</v>
      </c>
      <c r="AD49" s="179" t="s">
        <v>93</v>
      </c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59" t="s">
        <v>111</v>
      </c>
      <c r="AP49" s="93" t="s">
        <v>112</v>
      </c>
      <c r="AQ49" s="93" t="s">
        <v>112</v>
      </c>
      <c r="AR49" s="61" t="s">
        <v>113</v>
      </c>
    </row>
    <row r="50" spans="1:44" ht="21" customHeight="1">
      <c r="A50" s="129"/>
      <c r="B50" s="130"/>
      <c r="C50" s="130"/>
      <c r="D50" s="130"/>
      <c r="E50" s="136" t="s">
        <v>80</v>
      </c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21" t="s">
        <v>245</v>
      </c>
      <c r="Q50" s="137" t="s">
        <v>62</v>
      </c>
      <c r="R50" s="137"/>
      <c r="S50" s="137"/>
      <c r="T50" s="137"/>
      <c r="U50" s="137"/>
      <c r="V50" s="137"/>
      <c r="W50" s="137"/>
      <c r="X50" s="137"/>
      <c r="Y50" s="137"/>
      <c r="Z50" s="137"/>
      <c r="AA50" s="138"/>
      <c r="AB50" s="31">
        <v>42988</v>
      </c>
      <c r="AC50" s="22">
        <v>0.625</v>
      </c>
      <c r="AD50" s="200" t="s">
        <v>85</v>
      </c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45" t="s">
        <v>111</v>
      </c>
      <c r="AP50" s="46" t="s">
        <v>112</v>
      </c>
      <c r="AQ50" s="46" t="s">
        <v>112</v>
      </c>
      <c r="AR50" s="47" t="s">
        <v>113</v>
      </c>
    </row>
    <row r="51" spans="1:44" ht="21" customHeight="1">
      <c r="A51" s="129"/>
      <c r="B51" s="130"/>
      <c r="C51" s="130"/>
      <c r="D51" s="130"/>
      <c r="E51" s="136" t="s">
        <v>105</v>
      </c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21" t="s">
        <v>243</v>
      </c>
      <c r="Q51" s="137" t="s">
        <v>77</v>
      </c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31">
        <v>42988</v>
      </c>
      <c r="AC51" s="22">
        <v>0.45833333333333331</v>
      </c>
      <c r="AD51" s="139" t="s">
        <v>234</v>
      </c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45" t="s">
        <v>111</v>
      </c>
      <c r="AP51" s="46" t="s">
        <v>112</v>
      </c>
      <c r="AQ51" s="46" t="s">
        <v>112</v>
      </c>
      <c r="AR51" s="47" t="s">
        <v>113</v>
      </c>
    </row>
    <row r="52" spans="1:44" ht="21" customHeight="1" thickBot="1">
      <c r="A52" s="129"/>
      <c r="B52" s="130"/>
      <c r="C52" s="130"/>
      <c r="D52" s="130"/>
      <c r="E52" s="141" t="s">
        <v>94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27" t="s">
        <v>248</v>
      </c>
      <c r="Q52" s="142" t="s">
        <v>79</v>
      </c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35">
        <v>42988</v>
      </c>
      <c r="AC52" s="80">
        <v>0.5</v>
      </c>
      <c r="AD52" s="144" t="s">
        <v>228</v>
      </c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49" t="s">
        <v>111</v>
      </c>
      <c r="AP52" s="63" t="s">
        <v>112</v>
      </c>
      <c r="AQ52" s="63" t="s">
        <v>112</v>
      </c>
      <c r="AR52" s="50" t="s">
        <v>113</v>
      </c>
    </row>
    <row r="53" spans="1:44" ht="21" customHeight="1">
      <c r="A53" s="146" t="s">
        <v>54</v>
      </c>
      <c r="B53" s="147"/>
      <c r="C53" s="147"/>
      <c r="D53" s="147"/>
      <c r="E53" s="156" t="s">
        <v>59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29" t="s">
        <v>247</v>
      </c>
      <c r="Q53" s="157" t="s">
        <v>71</v>
      </c>
      <c r="R53" s="157"/>
      <c r="S53" s="157"/>
      <c r="T53" s="157"/>
      <c r="U53" s="157"/>
      <c r="V53" s="157"/>
      <c r="W53" s="157"/>
      <c r="X53" s="157"/>
      <c r="Y53" s="157"/>
      <c r="Z53" s="157"/>
      <c r="AA53" s="158"/>
      <c r="AB53" s="37">
        <v>42996</v>
      </c>
      <c r="AC53" s="38">
        <v>0.66666666666666663</v>
      </c>
      <c r="AD53" s="179" t="s">
        <v>93</v>
      </c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56" t="s">
        <v>111</v>
      </c>
      <c r="AP53" s="57" t="s">
        <v>112</v>
      </c>
      <c r="AQ53" s="57" t="s">
        <v>112</v>
      </c>
      <c r="AR53" s="58" t="s">
        <v>113</v>
      </c>
    </row>
    <row r="54" spans="1:44" ht="21" customHeight="1">
      <c r="A54" s="129"/>
      <c r="B54" s="130"/>
      <c r="C54" s="130"/>
      <c r="D54" s="130"/>
      <c r="E54" s="136" t="s">
        <v>62</v>
      </c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21" t="s">
        <v>254</v>
      </c>
      <c r="Q54" s="137" t="s">
        <v>81</v>
      </c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31">
        <v>43009</v>
      </c>
      <c r="AC54" s="22">
        <v>0.6875</v>
      </c>
      <c r="AD54" s="139" t="s">
        <v>227</v>
      </c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45" t="s">
        <v>111</v>
      </c>
      <c r="AP54" s="46" t="s">
        <v>112</v>
      </c>
      <c r="AQ54" s="46" t="s">
        <v>112</v>
      </c>
      <c r="AR54" s="47" t="s">
        <v>113</v>
      </c>
    </row>
    <row r="55" spans="1:44" ht="21" customHeight="1">
      <c r="A55" s="129"/>
      <c r="B55" s="130"/>
      <c r="C55" s="130"/>
      <c r="D55" s="130"/>
      <c r="E55" s="136" t="s">
        <v>79</v>
      </c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21" t="s">
        <v>258</v>
      </c>
      <c r="Q55" s="137" t="s">
        <v>105</v>
      </c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31">
        <v>43015</v>
      </c>
      <c r="AC55" s="23">
        <v>0.39583333333333331</v>
      </c>
      <c r="AD55" s="139" t="s">
        <v>90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45" t="s">
        <v>111</v>
      </c>
      <c r="AP55" s="46" t="s">
        <v>112</v>
      </c>
      <c r="AQ55" s="46" t="s">
        <v>112</v>
      </c>
      <c r="AR55" s="47" t="s">
        <v>113</v>
      </c>
    </row>
    <row r="56" spans="1:44" ht="21" customHeight="1" thickBot="1">
      <c r="A56" s="148"/>
      <c r="B56" s="149"/>
      <c r="C56" s="149"/>
      <c r="D56" s="149"/>
      <c r="E56" s="122" t="s">
        <v>77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30" t="s">
        <v>263</v>
      </c>
      <c r="Q56" s="123" t="s">
        <v>76</v>
      </c>
      <c r="R56" s="123"/>
      <c r="S56" s="123"/>
      <c r="T56" s="123"/>
      <c r="U56" s="123"/>
      <c r="V56" s="123"/>
      <c r="W56" s="123"/>
      <c r="X56" s="123"/>
      <c r="Y56" s="123"/>
      <c r="Z56" s="123"/>
      <c r="AA56" s="124"/>
      <c r="AB56" s="36">
        <v>43009</v>
      </c>
      <c r="AC56" s="64">
        <v>0.625</v>
      </c>
      <c r="AD56" s="125" t="s">
        <v>262</v>
      </c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52" t="s">
        <v>111</v>
      </c>
      <c r="AP56" s="65" t="s">
        <v>112</v>
      </c>
      <c r="AQ56" s="65" t="s">
        <v>112</v>
      </c>
      <c r="AR56" s="54" t="s">
        <v>113</v>
      </c>
    </row>
    <row r="57" spans="1:44" ht="21" customHeight="1">
      <c r="A57" s="202" t="s">
        <v>55</v>
      </c>
      <c r="B57" s="203"/>
      <c r="C57" s="203"/>
      <c r="D57" s="204"/>
      <c r="E57" s="150" t="s">
        <v>66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24" t="s">
        <v>259</v>
      </c>
      <c r="Q57" s="151" t="s">
        <v>65</v>
      </c>
      <c r="R57" s="151"/>
      <c r="S57" s="151"/>
      <c r="T57" s="151"/>
      <c r="U57" s="151"/>
      <c r="V57" s="151"/>
      <c r="W57" s="151"/>
      <c r="X57" s="151"/>
      <c r="Y57" s="151"/>
      <c r="Z57" s="151"/>
      <c r="AA57" s="152"/>
      <c r="AB57" s="32">
        <v>43022</v>
      </c>
      <c r="AC57" s="25">
        <v>0.625</v>
      </c>
      <c r="AD57" s="153" t="s">
        <v>96</v>
      </c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92" t="s">
        <v>111</v>
      </c>
      <c r="AP57" s="93" t="s">
        <v>112</v>
      </c>
      <c r="AQ57" s="93" t="s">
        <v>112</v>
      </c>
      <c r="AR57" s="94" t="s">
        <v>113</v>
      </c>
    </row>
    <row r="58" spans="1:44" ht="21" customHeight="1">
      <c r="A58" s="205"/>
      <c r="B58" s="206"/>
      <c r="C58" s="206"/>
      <c r="D58" s="207"/>
      <c r="E58" s="136" t="s">
        <v>80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21" t="s">
        <v>260</v>
      </c>
      <c r="Q58" s="137" t="s">
        <v>81</v>
      </c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31">
        <v>43023</v>
      </c>
      <c r="AC58" s="22">
        <v>0.41666666666666669</v>
      </c>
      <c r="AD58" s="139" t="s">
        <v>257</v>
      </c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98" t="s">
        <v>111</v>
      </c>
      <c r="AP58" s="46" t="s">
        <v>112</v>
      </c>
      <c r="AQ58" s="46" t="s">
        <v>112</v>
      </c>
      <c r="AR58" s="99" t="s">
        <v>113</v>
      </c>
    </row>
    <row r="59" spans="1:44" ht="21" customHeight="1">
      <c r="A59" s="205"/>
      <c r="B59" s="206"/>
      <c r="C59" s="206"/>
      <c r="D59" s="207"/>
      <c r="E59" s="136" t="s">
        <v>76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21" t="s">
        <v>261</v>
      </c>
      <c r="Q59" s="137" t="s">
        <v>105</v>
      </c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31">
        <v>43023</v>
      </c>
      <c r="AC59" s="23">
        <v>0.41666666666666669</v>
      </c>
      <c r="AD59" s="139" t="s">
        <v>235</v>
      </c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45" t="s">
        <v>111</v>
      </c>
      <c r="AP59" s="46" t="s">
        <v>112</v>
      </c>
      <c r="AQ59" s="46" t="s">
        <v>112</v>
      </c>
      <c r="AR59" s="47" t="s">
        <v>113</v>
      </c>
    </row>
    <row r="60" spans="1:44" ht="21" customHeight="1" thickBot="1">
      <c r="A60" s="208"/>
      <c r="B60" s="209"/>
      <c r="C60" s="209"/>
      <c r="D60" s="210"/>
      <c r="E60" s="141" t="s">
        <v>77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27" t="s">
        <v>264</v>
      </c>
      <c r="Q60" s="142" t="s">
        <v>79</v>
      </c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35">
        <v>43023</v>
      </c>
      <c r="AC60" s="80">
        <v>0.5</v>
      </c>
      <c r="AD60" s="144" t="s">
        <v>235</v>
      </c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49" t="s">
        <v>111</v>
      </c>
      <c r="AP60" s="63" t="s">
        <v>112</v>
      </c>
      <c r="AQ60" s="63" t="s">
        <v>112</v>
      </c>
      <c r="AR60" s="50" t="s">
        <v>113</v>
      </c>
    </row>
    <row r="61" spans="1:44" ht="23.25" customHeight="1"/>
  </sheetData>
  <mergeCells count="191">
    <mergeCell ref="E22:O22"/>
    <mergeCell ref="Q22:AA22"/>
    <mergeCell ref="E60:O60"/>
    <mergeCell ref="Q60:AA60"/>
    <mergeCell ref="E56:O56"/>
    <mergeCell ref="Q56:AA56"/>
    <mergeCell ref="E52:O52"/>
    <mergeCell ref="Q52:AA52"/>
    <mergeCell ref="E48:O48"/>
    <mergeCell ref="Q48:AA48"/>
    <mergeCell ref="E44:O44"/>
    <mergeCell ref="Q44:AA44"/>
    <mergeCell ref="E40:O40"/>
    <mergeCell ref="Q40:AA40"/>
    <mergeCell ref="E36:O36"/>
    <mergeCell ref="Q36:AA36"/>
    <mergeCell ref="E32:O32"/>
    <mergeCell ref="Q32:AA32"/>
    <mergeCell ref="E28:O28"/>
    <mergeCell ref="Q28:AA28"/>
    <mergeCell ref="AD60:AN60"/>
    <mergeCell ref="AD56:AN56"/>
    <mergeCell ref="AD52:AN52"/>
    <mergeCell ref="AD48:AN48"/>
    <mergeCell ref="AD44:AN44"/>
    <mergeCell ref="A57:D60"/>
    <mergeCell ref="E57:O57"/>
    <mergeCell ref="Q57:AA57"/>
    <mergeCell ref="AD57:AN57"/>
    <mergeCell ref="E58:O58"/>
    <mergeCell ref="Q58:AA58"/>
    <mergeCell ref="AD58:AN58"/>
    <mergeCell ref="E59:O59"/>
    <mergeCell ref="Q59:AA59"/>
    <mergeCell ref="AD59:AN59"/>
    <mergeCell ref="A53:D56"/>
    <mergeCell ref="E53:O53"/>
    <mergeCell ref="Q53:AA53"/>
    <mergeCell ref="AD53:AN53"/>
    <mergeCell ref="E54:O54"/>
    <mergeCell ref="Q54:AA54"/>
    <mergeCell ref="AD54:AN54"/>
    <mergeCell ref="E55:O55"/>
    <mergeCell ref="Q55:AA55"/>
    <mergeCell ref="AD55:AN55"/>
    <mergeCell ref="A49:D52"/>
    <mergeCell ref="E49:O49"/>
    <mergeCell ref="Q49:AA49"/>
    <mergeCell ref="E50:O50"/>
    <mergeCell ref="Q50:AA50"/>
    <mergeCell ref="AD50:AN50"/>
    <mergeCell ref="E51:O51"/>
    <mergeCell ref="Q51:AA51"/>
    <mergeCell ref="AD51:AN51"/>
    <mergeCell ref="AD49:AN49"/>
    <mergeCell ref="A45:D48"/>
    <mergeCell ref="E45:O45"/>
    <mergeCell ref="Q45:AA45"/>
    <mergeCell ref="AD45:AN45"/>
    <mergeCell ref="E46:O46"/>
    <mergeCell ref="Q46:AA46"/>
    <mergeCell ref="E47:O47"/>
    <mergeCell ref="Q47:AA47"/>
    <mergeCell ref="AD47:AN47"/>
    <mergeCell ref="AD46:AN46"/>
    <mergeCell ref="A41:D44"/>
    <mergeCell ref="E41:O41"/>
    <mergeCell ref="Q41:AA41"/>
    <mergeCell ref="AD41:AN41"/>
    <mergeCell ref="E42:O42"/>
    <mergeCell ref="Q42:AA42"/>
    <mergeCell ref="AD42:AN42"/>
    <mergeCell ref="E43:O43"/>
    <mergeCell ref="Q43:AA43"/>
    <mergeCell ref="AD43:AN43"/>
    <mergeCell ref="AD40:AN40"/>
    <mergeCell ref="A37:D40"/>
    <mergeCell ref="E37:O37"/>
    <mergeCell ref="Q37:AA37"/>
    <mergeCell ref="AD37:AN37"/>
    <mergeCell ref="E38:O38"/>
    <mergeCell ref="Q38:AA38"/>
    <mergeCell ref="AD38:AN38"/>
    <mergeCell ref="E39:O39"/>
    <mergeCell ref="Q39:AA39"/>
    <mergeCell ref="AD39:AN39"/>
    <mergeCell ref="AD36:AN36"/>
    <mergeCell ref="A33:D36"/>
    <mergeCell ref="E33:O33"/>
    <mergeCell ref="Q33:AA33"/>
    <mergeCell ref="AD33:AN33"/>
    <mergeCell ref="E34:O34"/>
    <mergeCell ref="Q34:AA34"/>
    <mergeCell ref="AD34:AN34"/>
    <mergeCell ref="E35:O35"/>
    <mergeCell ref="Q35:AA35"/>
    <mergeCell ref="AD35:AN35"/>
    <mergeCell ref="AD32:AN32"/>
    <mergeCell ref="A29:D32"/>
    <mergeCell ref="E29:O29"/>
    <mergeCell ref="Q29:AA29"/>
    <mergeCell ref="AD29:AN29"/>
    <mergeCell ref="E30:O30"/>
    <mergeCell ref="Q30:AA30"/>
    <mergeCell ref="AD30:AN30"/>
    <mergeCell ref="E31:O31"/>
    <mergeCell ref="Q31:AA31"/>
    <mergeCell ref="AD31:AN31"/>
    <mergeCell ref="AD28:AN28"/>
    <mergeCell ref="A25:D28"/>
    <mergeCell ref="E25:O25"/>
    <mergeCell ref="Q25:AA25"/>
    <mergeCell ref="AD25:AN25"/>
    <mergeCell ref="E26:O26"/>
    <mergeCell ref="Q26:AA26"/>
    <mergeCell ref="AD26:AN26"/>
    <mergeCell ref="E27:O27"/>
    <mergeCell ref="Q27:AA27"/>
    <mergeCell ref="AD27:AN27"/>
    <mergeCell ref="AD24:AN24"/>
    <mergeCell ref="A21:D24"/>
    <mergeCell ref="AD21:AN21"/>
    <mergeCell ref="AD22:AN22"/>
    <mergeCell ref="AD23:AN23"/>
    <mergeCell ref="E20:O20"/>
    <mergeCell ref="Q20:AA20"/>
    <mergeCell ref="AD20:AN20"/>
    <mergeCell ref="A17:D20"/>
    <mergeCell ref="E17:O17"/>
    <mergeCell ref="Q17:AA17"/>
    <mergeCell ref="AD17:AN17"/>
    <mergeCell ref="E18:O18"/>
    <mergeCell ref="Q18:AA18"/>
    <mergeCell ref="AD18:AN18"/>
    <mergeCell ref="E19:O19"/>
    <mergeCell ref="Q19:AA19"/>
    <mergeCell ref="AD19:AN19"/>
    <mergeCell ref="E23:O23"/>
    <mergeCell ref="Q23:AA23"/>
    <mergeCell ref="E24:O24"/>
    <mergeCell ref="Q24:AA24"/>
    <mergeCell ref="E21:O21"/>
    <mergeCell ref="Q21:AA21"/>
    <mergeCell ref="E16:O16"/>
    <mergeCell ref="Q16:AA16"/>
    <mergeCell ref="AD16:AN16"/>
    <mergeCell ref="A13:D16"/>
    <mergeCell ref="E13:O13"/>
    <mergeCell ref="Q13:AA13"/>
    <mergeCell ref="AD13:AN13"/>
    <mergeCell ref="E14:O14"/>
    <mergeCell ref="Q14:AA14"/>
    <mergeCell ref="AD14:AN14"/>
    <mergeCell ref="E15:O15"/>
    <mergeCell ref="Q15:AA15"/>
    <mergeCell ref="AD15:AN15"/>
    <mergeCell ref="E12:O12"/>
    <mergeCell ref="Q12:AA12"/>
    <mergeCell ref="AD12:AN12"/>
    <mergeCell ref="A9:D12"/>
    <mergeCell ref="E9:O9"/>
    <mergeCell ref="Q9:AA9"/>
    <mergeCell ref="AD9:AN9"/>
    <mergeCell ref="E10:O10"/>
    <mergeCell ref="Q10:AA10"/>
    <mergeCell ref="AD10:AN10"/>
    <mergeCell ref="E11:O11"/>
    <mergeCell ref="Q11:AA11"/>
    <mergeCell ref="AD11:AN11"/>
    <mergeCell ref="E8:O8"/>
    <mergeCell ref="Q8:AA8"/>
    <mergeCell ref="AD8:AN8"/>
    <mergeCell ref="A5:D8"/>
    <mergeCell ref="E5:O5"/>
    <mergeCell ref="Q5:AA5"/>
    <mergeCell ref="AD5:AN5"/>
    <mergeCell ref="E6:O6"/>
    <mergeCell ref="Q6:AA6"/>
    <mergeCell ref="AD6:AN6"/>
    <mergeCell ref="E7:O7"/>
    <mergeCell ref="Q7:AA7"/>
    <mergeCell ref="AD7:AN7"/>
    <mergeCell ref="A1:AR2"/>
    <mergeCell ref="AO3:AR3"/>
    <mergeCell ref="A3:D4"/>
    <mergeCell ref="E3:AA3"/>
    <mergeCell ref="AB3:AB4"/>
    <mergeCell ref="AC3:AC4"/>
    <mergeCell ref="AD3:AN4"/>
    <mergeCell ref="E4:O4"/>
    <mergeCell ref="Q4:AA4"/>
  </mergeCells>
  <phoneticPr fontId="2"/>
  <printOptions horizontalCentered="1"/>
  <pageMargins left="0.15748031496062992" right="0.15748031496062992" top="0.39370078740157483" bottom="0.39370078740157483" header="0.19685039370078741" footer="0.19685039370078741"/>
  <pageSetup paperSize="9" scale="67" orientation="portrait" r:id="rId1"/>
  <rowBreaks count="1" manualBreakCount="1">
    <brk id="6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4"/>
  <sheetViews>
    <sheetView tabSelected="1" topLeftCell="A4" zoomScaleNormal="100" workbookViewId="0">
      <selection activeCell="AJ38" sqref="AJ38:AK38"/>
    </sheetView>
  </sheetViews>
  <sheetFormatPr defaultRowHeight="13.2"/>
  <cols>
    <col min="1" max="1" width="3.77734375" customWidth="1"/>
    <col min="2" max="71" width="1.88671875" customWidth="1"/>
    <col min="72" max="72" width="2.5546875" customWidth="1"/>
    <col min="73" max="73" width="1.88671875" customWidth="1"/>
    <col min="74" max="74" width="3.21875" customWidth="1"/>
    <col min="75" max="77" width="1.88671875" customWidth="1"/>
    <col min="78" max="81" width="4.6640625" customWidth="1"/>
    <col min="82" max="82" width="0.21875" hidden="1" customWidth="1"/>
    <col min="83" max="83" width="0.109375" hidden="1" customWidth="1"/>
    <col min="84" max="84" width="0.33203125" hidden="1" customWidth="1"/>
    <col min="85" max="85" width="0.88671875" hidden="1" customWidth="1"/>
    <col min="86" max="87" width="1.6640625" hidden="1" customWidth="1"/>
    <col min="88" max="89" width="0.33203125" hidden="1" customWidth="1"/>
    <col min="90" max="90" width="1.6640625" hidden="1" customWidth="1"/>
    <col min="91" max="91" width="0.109375" hidden="1" customWidth="1"/>
    <col min="92" max="92" width="0.21875" hidden="1" customWidth="1"/>
    <col min="93" max="93" width="0.33203125" hidden="1" customWidth="1"/>
    <col min="94" max="94" width="1.6640625" hidden="1" customWidth="1"/>
    <col min="95" max="95" width="0.109375" hidden="1" customWidth="1"/>
    <col min="96" max="96" width="0.21875" hidden="1" customWidth="1"/>
    <col min="97" max="97" width="1.6640625" hidden="1" customWidth="1"/>
    <col min="98" max="98" width="0.6640625" customWidth="1"/>
    <col min="99" max="104" width="1.6640625" customWidth="1"/>
    <col min="105" max="105" width="0.21875" customWidth="1"/>
    <col min="106" max="109" width="1.6640625" customWidth="1"/>
  </cols>
  <sheetData>
    <row r="1" spans="1:105" ht="13.8" thickBo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DA1" s="68"/>
    </row>
    <row r="2" spans="1:105" ht="13.8" thickTop="1">
      <c r="A2" s="67"/>
      <c r="B2" s="67"/>
      <c r="C2" s="67"/>
      <c r="D2" s="67"/>
      <c r="E2" s="304" t="s">
        <v>127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6"/>
      <c r="BV2" s="67"/>
      <c r="BW2" s="67"/>
      <c r="BX2" s="67"/>
      <c r="BY2" s="67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DA2" s="68"/>
    </row>
    <row r="3" spans="1:105">
      <c r="A3" s="67"/>
      <c r="B3" s="67"/>
      <c r="C3" s="67"/>
      <c r="D3" s="67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9"/>
      <c r="BV3" s="67"/>
      <c r="BW3" s="67"/>
      <c r="BX3" s="67"/>
      <c r="BY3" s="67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DA3" s="68"/>
    </row>
    <row r="4" spans="1:105" ht="13.8" thickBot="1">
      <c r="A4" s="67"/>
      <c r="B4" s="67"/>
      <c r="C4" s="67"/>
      <c r="D4" s="67"/>
      <c r="E4" s="310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2"/>
      <c r="BV4" s="67"/>
      <c r="BW4" s="67"/>
      <c r="BX4" s="67"/>
      <c r="BY4" s="67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DA4" s="68"/>
    </row>
    <row r="5" spans="1:105" ht="14.4" thickTop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DA5" s="68"/>
    </row>
    <row r="6" spans="1:105" ht="13.8" thickTop="1">
      <c r="A6" s="313"/>
      <c r="B6" s="314"/>
      <c r="C6" s="314"/>
      <c r="D6" s="314"/>
      <c r="E6" s="314"/>
      <c r="F6" s="314"/>
      <c r="G6" s="315"/>
      <c r="H6" s="321" t="str">
        <f>B10</f>
        <v>ながいU</v>
      </c>
      <c r="I6" s="321"/>
      <c r="J6" s="321"/>
      <c r="K6" s="321"/>
      <c r="L6" s="321"/>
      <c r="M6" s="324" t="str">
        <f>B14</f>
        <v>M山形　　　JY庄内</v>
      </c>
      <c r="N6" s="321"/>
      <c r="O6" s="321"/>
      <c r="P6" s="321"/>
      <c r="Q6" s="325"/>
      <c r="R6" s="321" t="str">
        <f>B18</f>
        <v>アビーカFC</v>
      </c>
      <c r="S6" s="321"/>
      <c r="T6" s="321"/>
      <c r="U6" s="321"/>
      <c r="V6" s="321"/>
      <c r="W6" s="324" t="str">
        <f>B22</f>
        <v>山形FC　　　　セカンド</v>
      </c>
      <c r="X6" s="321"/>
      <c r="Y6" s="321"/>
      <c r="Z6" s="321"/>
      <c r="AA6" s="325"/>
      <c r="AB6" s="321" t="str">
        <f>B26</f>
        <v>ACzeele</v>
      </c>
      <c r="AC6" s="321"/>
      <c r="AD6" s="321"/>
      <c r="AE6" s="321"/>
      <c r="AF6" s="321"/>
      <c r="AG6" s="324" t="str">
        <f>B30</f>
        <v>鶴岡三中</v>
      </c>
      <c r="AH6" s="321"/>
      <c r="AI6" s="321"/>
      <c r="AJ6" s="321"/>
      <c r="AK6" s="325"/>
      <c r="AL6" s="321" t="str">
        <f>B34</f>
        <v>最上中</v>
      </c>
      <c r="AM6" s="321"/>
      <c r="AN6" s="321"/>
      <c r="AO6" s="321"/>
      <c r="AP6" s="321"/>
      <c r="AQ6" s="324" t="str">
        <f>B38</f>
        <v>沖郷中</v>
      </c>
      <c r="AR6" s="321"/>
      <c r="AS6" s="321"/>
      <c r="AT6" s="321"/>
      <c r="AU6" s="325"/>
      <c r="AV6" s="301" t="s">
        <v>0</v>
      </c>
      <c r="AW6" s="292"/>
      <c r="AX6" s="292"/>
      <c r="AY6" s="292"/>
      <c r="AZ6" s="292" t="s">
        <v>1</v>
      </c>
      <c r="BA6" s="292"/>
      <c r="BB6" s="292"/>
      <c r="BC6" s="292"/>
      <c r="BD6" s="292" t="s">
        <v>2</v>
      </c>
      <c r="BE6" s="292"/>
      <c r="BF6" s="292"/>
      <c r="BG6" s="292"/>
      <c r="BH6" s="292" t="s">
        <v>6</v>
      </c>
      <c r="BI6" s="292"/>
      <c r="BJ6" s="292"/>
      <c r="BK6" s="292" t="s">
        <v>3</v>
      </c>
      <c r="BL6" s="292"/>
      <c r="BM6" s="292"/>
      <c r="BN6" s="292"/>
      <c r="BO6" s="292" t="s">
        <v>4</v>
      </c>
      <c r="BP6" s="292"/>
      <c r="BQ6" s="292"/>
      <c r="BR6" s="292"/>
      <c r="BS6" s="292" t="s">
        <v>5</v>
      </c>
      <c r="BT6" s="292"/>
      <c r="BU6" s="292"/>
      <c r="BV6" s="292"/>
      <c r="BW6" s="295" t="s">
        <v>7</v>
      </c>
      <c r="BX6" s="296"/>
      <c r="BY6" s="297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DA6" s="68"/>
    </row>
    <row r="7" spans="1:105">
      <c r="A7" s="316"/>
      <c r="B7" s="224"/>
      <c r="C7" s="224"/>
      <c r="D7" s="224"/>
      <c r="E7" s="224"/>
      <c r="F7" s="224"/>
      <c r="G7" s="317"/>
      <c r="H7" s="322"/>
      <c r="I7" s="322"/>
      <c r="J7" s="322"/>
      <c r="K7" s="322"/>
      <c r="L7" s="322"/>
      <c r="M7" s="326"/>
      <c r="N7" s="322"/>
      <c r="O7" s="322"/>
      <c r="P7" s="322"/>
      <c r="Q7" s="327"/>
      <c r="R7" s="322"/>
      <c r="S7" s="322"/>
      <c r="T7" s="322"/>
      <c r="U7" s="322"/>
      <c r="V7" s="322"/>
      <c r="W7" s="326"/>
      <c r="X7" s="322"/>
      <c r="Y7" s="322"/>
      <c r="Z7" s="322"/>
      <c r="AA7" s="327"/>
      <c r="AB7" s="322"/>
      <c r="AC7" s="322"/>
      <c r="AD7" s="322"/>
      <c r="AE7" s="322"/>
      <c r="AF7" s="322"/>
      <c r="AG7" s="326"/>
      <c r="AH7" s="322"/>
      <c r="AI7" s="322"/>
      <c r="AJ7" s="322"/>
      <c r="AK7" s="327"/>
      <c r="AL7" s="322"/>
      <c r="AM7" s="322"/>
      <c r="AN7" s="322"/>
      <c r="AO7" s="322"/>
      <c r="AP7" s="322"/>
      <c r="AQ7" s="326"/>
      <c r="AR7" s="322"/>
      <c r="AS7" s="322"/>
      <c r="AT7" s="322"/>
      <c r="AU7" s="327"/>
      <c r="AV7" s="302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8"/>
      <c r="BX7" s="299"/>
      <c r="BY7" s="300"/>
      <c r="BZ7" s="68"/>
      <c r="CA7" s="68"/>
      <c r="CB7" s="68"/>
      <c r="CC7" s="68"/>
      <c r="CD7" s="69"/>
      <c r="CE7" s="216">
        <v>1</v>
      </c>
      <c r="CF7" s="216"/>
      <c r="CG7" s="216">
        <v>2</v>
      </c>
      <c r="CH7" s="216"/>
      <c r="CI7" s="216">
        <v>3</v>
      </c>
      <c r="CJ7" s="216"/>
      <c r="CK7" s="216">
        <v>4</v>
      </c>
      <c r="CL7" s="216"/>
      <c r="CM7" s="216">
        <v>5</v>
      </c>
      <c r="CN7" s="216"/>
      <c r="CO7" s="216">
        <v>6</v>
      </c>
      <c r="CP7" s="216"/>
      <c r="CQ7" s="216">
        <v>7</v>
      </c>
      <c r="CR7" s="216"/>
      <c r="CS7" s="216">
        <v>8</v>
      </c>
      <c r="CT7" s="216"/>
      <c r="CU7" s="216"/>
      <c r="CV7" s="216"/>
      <c r="CW7" s="216"/>
      <c r="CX7" s="216"/>
      <c r="CY7" s="68"/>
      <c r="DA7" s="68"/>
    </row>
    <row r="8" spans="1:105">
      <c r="A8" s="316"/>
      <c r="B8" s="224"/>
      <c r="C8" s="224"/>
      <c r="D8" s="224"/>
      <c r="E8" s="224"/>
      <c r="F8" s="224"/>
      <c r="G8" s="317"/>
      <c r="H8" s="322"/>
      <c r="I8" s="322"/>
      <c r="J8" s="322"/>
      <c r="K8" s="322"/>
      <c r="L8" s="322"/>
      <c r="M8" s="326"/>
      <c r="N8" s="322"/>
      <c r="O8" s="322"/>
      <c r="P8" s="322"/>
      <c r="Q8" s="327"/>
      <c r="R8" s="322"/>
      <c r="S8" s="322"/>
      <c r="T8" s="322"/>
      <c r="U8" s="322"/>
      <c r="V8" s="322"/>
      <c r="W8" s="326"/>
      <c r="X8" s="322"/>
      <c r="Y8" s="322"/>
      <c r="Z8" s="322"/>
      <c r="AA8" s="327"/>
      <c r="AB8" s="322"/>
      <c r="AC8" s="322"/>
      <c r="AD8" s="322"/>
      <c r="AE8" s="322"/>
      <c r="AF8" s="322"/>
      <c r="AG8" s="326"/>
      <c r="AH8" s="322"/>
      <c r="AI8" s="322"/>
      <c r="AJ8" s="322"/>
      <c r="AK8" s="327"/>
      <c r="AL8" s="322"/>
      <c r="AM8" s="322"/>
      <c r="AN8" s="322"/>
      <c r="AO8" s="322"/>
      <c r="AP8" s="322"/>
      <c r="AQ8" s="326"/>
      <c r="AR8" s="322"/>
      <c r="AS8" s="322"/>
      <c r="AT8" s="322"/>
      <c r="AU8" s="327"/>
      <c r="AV8" s="302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8"/>
      <c r="BX8" s="299"/>
      <c r="BY8" s="300"/>
      <c r="BZ8" s="68"/>
      <c r="CA8" s="68"/>
      <c r="CB8" s="68"/>
      <c r="CC8" s="68"/>
      <c r="CD8" s="216">
        <v>1</v>
      </c>
      <c r="CE8" s="69"/>
      <c r="CF8" s="69"/>
      <c r="CG8" s="69" t="b">
        <f>ISBLANK(M10)</f>
        <v>0</v>
      </c>
      <c r="CH8" s="69" t="b">
        <f>ISBLANK(P10)</f>
        <v>0</v>
      </c>
      <c r="CI8" s="69" t="b">
        <f>ISBLANK(R10)</f>
        <v>0</v>
      </c>
      <c r="CJ8" s="69" t="b">
        <f>ISBLANK(U10)</f>
        <v>0</v>
      </c>
      <c r="CK8" s="69" t="b">
        <f>ISBLANK(W10)</f>
        <v>0</v>
      </c>
      <c r="CL8" s="69" t="b">
        <f>ISBLANK(Z10)</f>
        <v>0</v>
      </c>
      <c r="CM8" s="69" t="b">
        <f>ISBLANK(AB10)</f>
        <v>0</v>
      </c>
      <c r="CN8" s="69" t="b">
        <f>ISBLANK(AE10)</f>
        <v>0</v>
      </c>
      <c r="CO8" s="69" t="b">
        <f>ISBLANK(AG10)</f>
        <v>0</v>
      </c>
      <c r="CP8" s="69" t="b">
        <f>ISBLANK(AJ10)</f>
        <v>0</v>
      </c>
      <c r="CQ8" s="69" t="b">
        <f>ISBLANK(AL10)</f>
        <v>0</v>
      </c>
      <c r="CR8" s="69" t="b">
        <f>ISBLANK(AO10)</f>
        <v>0</v>
      </c>
      <c r="CS8" s="69" t="b">
        <f>ISBLANK(AQ10)</f>
        <v>0</v>
      </c>
      <c r="CT8" s="69" t="b">
        <f>ISBLANK(AT10)</f>
        <v>0</v>
      </c>
      <c r="CU8" s="69"/>
      <c r="CV8" s="69"/>
      <c r="CW8" s="69"/>
      <c r="CX8" s="69"/>
      <c r="CY8" s="68"/>
      <c r="DA8" s="68">
        <f>SUM(AX10*1000,BB10*100,BU10)</f>
        <v>12152</v>
      </c>
    </row>
    <row r="9" spans="1:105" ht="13.8" thickBot="1">
      <c r="A9" s="318"/>
      <c r="B9" s="319"/>
      <c r="C9" s="319"/>
      <c r="D9" s="319"/>
      <c r="E9" s="319"/>
      <c r="F9" s="319"/>
      <c r="G9" s="320"/>
      <c r="H9" s="323"/>
      <c r="I9" s="323"/>
      <c r="J9" s="323"/>
      <c r="K9" s="323"/>
      <c r="L9" s="323"/>
      <c r="M9" s="328"/>
      <c r="N9" s="323"/>
      <c r="O9" s="323"/>
      <c r="P9" s="323"/>
      <c r="Q9" s="329"/>
      <c r="R9" s="323"/>
      <c r="S9" s="323"/>
      <c r="T9" s="323"/>
      <c r="U9" s="323"/>
      <c r="V9" s="323"/>
      <c r="W9" s="328"/>
      <c r="X9" s="323"/>
      <c r="Y9" s="323"/>
      <c r="Z9" s="323"/>
      <c r="AA9" s="329"/>
      <c r="AB9" s="323"/>
      <c r="AC9" s="323"/>
      <c r="AD9" s="323"/>
      <c r="AE9" s="323"/>
      <c r="AF9" s="323"/>
      <c r="AG9" s="328"/>
      <c r="AH9" s="323"/>
      <c r="AI9" s="323"/>
      <c r="AJ9" s="323"/>
      <c r="AK9" s="329"/>
      <c r="AL9" s="323"/>
      <c r="AM9" s="323"/>
      <c r="AN9" s="323"/>
      <c r="AO9" s="323"/>
      <c r="AP9" s="323"/>
      <c r="AQ9" s="328"/>
      <c r="AR9" s="323"/>
      <c r="AS9" s="323"/>
      <c r="AT9" s="323"/>
      <c r="AU9" s="329"/>
      <c r="AV9" s="303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8"/>
      <c r="BX9" s="299"/>
      <c r="BY9" s="300"/>
      <c r="BZ9" s="68"/>
      <c r="CA9" s="68"/>
      <c r="CB9" s="68"/>
      <c r="CC9" s="68"/>
      <c r="CD9" s="216"/>
      <c r="CE9" s="69"/>
      <c r="CF9" s="69"/>
      <c r="CG9" s="69" t="b">
        <f>ISBLANK(M12)</f>
        <v>0</v>
      </c>
      <c r="CH9" s="69" t="b">
        <f>ISBLANK(P12)</f>
        <v>0</v>
      </c>
      <c r="CI9" s="69" t="b">
        <f>ISBLANK(R12)</f>
        <v>0</v>
      </c>
      <c r="CJ9" s="69" t="b">
        <f>ISBLANK(U12)</f>
        <v>0</v>
      </c>
      <c r="CK9" s="69" t="b">
        <f>ISBLANK(W12)</f>
        <v>0</v>
      </c>
      <c r="CL9" s="69" t="b">
        <f>ISBLANK(Z12)</f>
        <v>0</v>
      </c>
      <c r="CM9" s="69" t="b">
        <f>ISBLANK(AB12)</f>
        <v>0</v>
      </c>
      <c r="CN9" s="69" t="b">
        <f>ISBLANK(AE12)</f>
        <v>0</v>
      </c>
      <c r="CO9" s="69" t="b">
        <f>ISBLANK(AG12)</f>
        <v>0</v>
      </c>
      <c r="CP9" s="69" t="b">
        <f>ISBLANK(AJ12)</f>
        <v>0</v>
      </c>
      <c r="CQ9" s="69" t="b">
        <f>ISBLANK(AL12)</f>
        <v>0</v>
      </c>
      <c r="CR9" s="69" t="b">
        <f>ISBLANK(AO12)</f>
        <v>0</v>
      </c>
      <c r="CS9" s="69" t="b">
        <f>ISBLANK(AQ12)</f>
        <v>0</v>
      </c>
      <c r="CT9" s="69" t="b">
        <f>ISBLANK(AT12)</f>
        <v>0</v>
      </c>
      <c r="CU9" s="69"/>
      <c r="CV9" s="69"/>
      <c r="CW9" s="69"/>
      <c r="CX9" s="69"/>
      <c r="CY9" s="68"/>
      <c r="DA9" s="68">
        <f>SUM(AX14*1000,BB14*100,BU14)</f>
        <v>9108</v>
      </c>
    </row>
    <row r="10" spans="1:105" ht="13.8" thickTop="1">
      <c r="A10" s="289">
        <v>1</v>
      </c>
      <c r="B10" s="290" t="s">
        <v>128</v>
      </c>
      <c r="C10" s="291"/>
      <c r="D10" s="291"/>
      <c r="E10" s="291"/>
      <c r="F10" s="291"/>
      <c r="G10" s="267" t="s">
        <v>121</v>
      </c>
      <c r="H10" s="275"/>
      <c r="I10" s="275"/>
      <c r="J10" s="275"/>
      <c r="K10" s="275"/>
      <c r="L10" s="275"/>
      <c r="M10" s="223">
        <v>4</v>
      </c>
      <c r="N10" s="224"/>
      <c r="O10" s="71" t="s">
        <v>123</v>
      </c>
      <c r="P10" s="224">
        <v>0</v>
      </c>
      <c r="Q10" s="225"/>
      <c r="R10" s="223">
        <v>5</v>
      </c>
      <c r="S10" s="224"/>
      <c r="T10" s="71" t="s">
        <v>123</v>
      </c>
      <c r="U10" s="224">
        <v>1</v>
      </c>
      <c r="V10" s="225"/>
      <c r="W10" s="223">
        <v>6</v>
      </c>
      <c r="X10" s="224"/>
      <c r="Y10" s="71" t="s">
        <v>123</v>
      </c>
      <c r="Z10" s="224">
        <v>2</v>
      </c>
      <c r="AA10" s="225"/>
      <c r="AB10" s="223">
        <v>1</v>
      </c>
      <c r="AC10" s="224"/>
      <c r="AD10" s="71" t="s">
        <v>123</v>
      </c>
      <c r="AE10" s="224">
        <v>2</v>
      </c>
      <c r="AF10" s="225"/>
      <c r="AG10" s="223">
        <v>10</v>
      </c>
      <c r="AH10" s="224"/>
      <c r="AI10" s="71" t="s">
        <v>123</v>
      </c>
      <c r="AJ10" s="224">
        <v>1</v>
      </c>
      <c r="AK10" s="225"/>
      <c r="AL10" s="223">
        <v>3</v>
      </c>
      <c r="AM10" s="224"/>
      <c r="AN10" s="71" t="s">
        <v>123</v>
      </c>
      <c r="AO10" s="224">
        <v>1</v>
      </c>
      <c r="AP10" s="225"/>
      <c r="AQ10" s="223">
        <v>13</v>
      </c>
      <c r="AR10" s="224"/>
      <c r="AS10" s="71" t="s">
        <v>123</v>
      </c>
      <c r="AT10" s="224">
        <v>0</v>
      </c>
      <c r="AU10" s="225"/>
      <c r="AV10" s="256">
        <f>COUNTIF(M11:AU11,"○")</f>
        <v>6</v>
      </c>
      <c r="AW10" s="217"/>
      <c r="AX10" s="217">
        <f>SUM(AV10:AW13)</f>
        <v>12</v>
      </c>
      <c r="AY10" s="217"/>
      <c r="AZ10" s="217">
        <f>COUNTIF(M11:AU11,"△")</f>
        <v>0</v>
      </c>
      <c r="BA10" s="217"/>
      <c r="BB10" s="217">
        <f>SUM(AZ10:BA13)</f>
        <v>1</v>
      </c>
      <c r="BC10" s="217"/>
      <c r="BD10" s="217">
        <f>COUNTIF(M11:AU11,"●")</f>
        <v>1</v>
      </c>
      <c r="BE10" s="217"/>
      <c r="BF10" s="217">
        <f>SUM(BD10:BE13)</f>
        <v>1</v>
      </c>
      <c r="BG10" s="217"/>
      <c r="BH10" s="286">
        <f>SUM(AX10*3,BB10)</f>
        <v>37</v>
      </c>
      <c r="BI10" s="287"/>
      <c r="BJ10" s="288"/>
      <c r="BK10" s="217">
        <f>SUM(W10,AB10,AG10,AL10,AQ10,,R10,M10)</f>
        <v>42</v>
      </c>
      <c r="BL10" s="217"/>
      <c r="BM10" s="217">
        <f>SUM(BK10:BL13)</f>
        <v>65</v>
      </c>
      <c r="BN10" s="217"/>
      <c r="BO10" s="217">
        <f>SUM(Z10,AE10,AJ10,AO10,AT10,U10,P10)</f>
        <v>7</v>
      </c>
      <c r="BP10" s="217"/>
      <c r="BQ10" s="217">
        <f>SUM(BO10:BP13)</f>
        <v>13</v>
      </c>
      <c r="BR10" s="217"/>
      <c r="BS10" s="217">
        <f>BK10-BO10</f>
        <v>35</v>
      </c>
      <c r="BT10" s="217"/>
      <c r="BU10" s="217">
        <f>BM10-BQ10</f>
        <v>52</v>
      </c>
      <c r="BV10" s="217"/>
      <c r="BW10" s="283">
        <f>RANK(DA8,$DA$8:$DA$17)</f>
        <v>1</v>
      </c>
      <c r="BX10" s="284"/>
      <c r="BY10" s="285"/>
      <c r="BZ10" s="68"/>
      <c r="CA10" s="68"/>
      <c r="CB10" s="68"/>
      <c r="CC10" s="68"/>
      <c r="CD10" s="216">
        <v>2</v>
      </c>
      <c r="CE10" s="69" t="b">
        <f>ISBLANK(H14)</f>
        <v>0</v>
      </c>
      <c r="CF10" s="69" t="b">
        <f>ISBLANK(K14)</f>
        <v>0</v>
      </c>
      <c r="CG10" s="69"/>
      <c r="CH10" s="69"/>
      <c r="CI10" s="69" t="b">
        <f>ISBLANK(R14)</f>
        <v>0</v>
      </c>
      <c r="CJ10" s="69" t="b">
        <f>ISBLANK(U14)</f>
        <v>0</v>
      </c>
      <c r="CK10" s="69" t="b">
        <f>ISBLANK(W14)</f>
        <v>0</v>
      </c>
      <c r="CL10" s="69" t="b">
        <f>ISBLANK(Z14)</f>
        <v>0</v>
      </c>
      <c r="CM10" s="69" t="b">
        <f>ISBLANK(AB14)</f>
        <v>0</v>
      </c>
      <c r="CN10" s="69" t="b">
        <f>ISBLANK(AE14)</f>
        <v>0</v>
      </c>
      <c r="CO10" s="69" t="b">
        <f>ISBLANK(AG14)</f>
        <v>0</v>
      </c>
      <c r="CP10" s="69" t="b">
        <f>ISBLANK(AJ14)</f>
        <v>0</v>
      </c>
      <c r="CQ10" s="69" t="b">
        <f>ISBLANK(AL14)</f>
        <v>0</v>
      </c>
      <c r="CR10" s="69" t="b">
        <f>ISBLANK(AO14)</f>
        <v>0</v>
      </c>
      <c r="CS10" s="69" t="b">
        <f>ISBLANK(AQ14)</f>
        <v>0</v>
      </c>
      <c r="CT10" s="69" t="b">
        <f>ISBLANK(AT14)</f>
        <v>0</v>
      </c>
      <c r="CU10" s="69"/>
      <c r="CV10" s="69"/>
      <c r="CW10" s="69"/>
      <c r="CX10" s="69"/>
      <c r="CY10" s="68"/>
      <c r="DA10" s="68">
        <f>SUM(AX18*1000,BB18*100,BU18)</f>
        <v>5206</v>
      </c>
    </row>
    <row r="11" spans="1:105">
      <c r="A11" s="259"/>
      <c r="B11" s="263"/>
      <c r="C11" s="264"/>
      <c r="D11" s="264"/>
      <c r="E11" s="264"/>
      <c r="F11" s="264"/>
      <c r="G11" s="268"/>
      <c r="H11" s="275"/>
      <c r="I11" s="275"/>
      <c r="J11" s="275"/>
      <c r="K11" s="275"/>
      <c r="L11" s="275"/>
      <c r="M11" s="237" t="str">
        <f>IF(AND(CG8,CH8),"",IF(M10&gt;P10,"○",IF(M10=P10,"△","●")))</f>
        <v>○</v>
      </c>
      <c r="N11" s="238"/>
      <c r="O11" s="238"/>
      <c r="P11" s="238"/>
      <c r="Q11" s="239"/>
      <c r="R11" s="237" t="str">
        <f>IF(AND(CI8,CJ8),"",IF(R10&gt;U10,"○",IF(R10=U10,"△","●")))</f>
        <v>○</v>
      </c>
      <c r="S11" s="238"/>
      <c r="T11" s="238"/>
      <c r="U11" s="238"/>
      <c r="V11" s="239"/>
      <c r="W11" s="237" t="str">
        <f>IF(AND(CK8,CL8),"",IF(W10&gt;Z10,"○",IF(W10=Z10,"△","●")))</f>
        <v>○</v>
      </c>
      <c r="X11" s="238"/>
      <c r="Y11" s="238"/>
      <c r="Z11" s="238"/>
      <c r="AA11" s="239"/>
      <c r="AB11" s="237" t="str">
        <f>IF(AND(CM8,CN8),"",IF(AB10&gt;AE10,"○",IF(AB10=AE10,"△","●")))</f>
        <v>●</v>
      </c>
      <c r="AC11" s="238"/>
      <c r="AD11" s="238"/>
      <c r="AE11" s="238"/>
      <c r="AF11" s="239"/>
      <c r="AG11" s="237" t="str">
        <f>IF(AND(CO8,CP8),"",IF(AG10&gt;AJ10,"○",IF(AG10=AJ10,"△","●")))</f>
        <v>○</v>
      </c>
      <c r="AH11" s="238"/>
      <c r="AI11" s="238"/>
      <c r="AJ11" s="238"/>
      <c r="AK11" s="239"/>
      <c r="AL11" s="237" t="str">
        <f>IF(AND(CQ8,CR8),"",IF(AL10&gt;AO10,"○",IF(AL10=AO10,"△","●")))</f>
        <v>○</v>
      </c>
      <c r="AM11" s="238"/>
      <c r="AN11" s="238"/>
      <c r="AO11" s="238"/>
      <c r="AP11" s="239"/>
      <c r="AQ11" s="237" t="str">
        <f>IF(AND(CS8,CT8),"",IF(AQ10&gt;AT10,"○",IF(AQ10=AT10,"△","●")))</f>
        <v>○</v>
      </c>
      <c r="AR11" s="238"/>
      <c r="AS11" s="238"/>
      <c r="AT11" s="238"/>
      <c r="AU11" s="239"/>
      <c r="AV11" s="255"/>
      <c r="AW11" s="227"/>
      <c r="AX11" s="217"/>
      <c r="AY11" s="217"/>
      <c r="AZ11" s="227"/>
      <c r="BA11" s="227"/>
      <c r="BB11" s="217"/>
      <c r="BC11" s="217"/>
      <c r="BD11" s="227"/>
      <c r="BE11" s="227"/>
      <c r="BF11" s="217"/>
      <c r="BG11" s="217"/>
      <c r="BH11" s="248"/>
      <c r="BI11" s="249"/>
      <c r="BJ11" s="250"/>
      <c r="BK11" s="227"/>
      <c r="BL11" s="227"/>
      <c r="BM11" s="217"/>
      <c r="BN11" s="217"/>
      <c r="BO11" s="227"/>
      <c r="BP11" s="227"/>
      <c r="BQ11" s="217"/>
      <c r="BR11" s="217"/>
      <c r="BS11" s="227"/>
      <c r="BT11" s="227"/>
      <c r="BU11" s="217"/>
      <c r="BV11" s="217"/>
      <c r="BW11" s="231"/>
      <c r="BX11" s="232"/>
      <c r="BY11" s="233"/>
      <c r="BZ11" s="68"/>
      <c r="CA11" s="68"/>
      <c r="CB11" s="68"/>
      <c r="CC11" s="68"/>
      <c r="CD11" s="216"/>
      <c r="CE11" s="69" t="b">
        <f>ISBLANK(H16)</f>
        <v>0</v>
      </c>
      <c r="CF11" s="69" t="b">
        <f>ISBLANK(K16)</f>
        <v>0</v>
      </c>
      <c r="CG11" s="69"/>
      <c r="CH11" s="69"/>
      <c r="CI11" s="69" t="b">
        <f>ISBLANK(R16)</f>
        <v>0</v>
      </c>
      <c r="CJ11" s="69" t="b">
        <f>ISBLANK(U16)</f>
        <v>0</v>
      </c>
      <c r="CK11" s="69" t="b">
        <f>ISBLANK(W16)</f>
        <v>0</v>
      </c>
      <c r="CL11" s="69" t="b">
        <f>ISBLANK(Z16)</f>
        <v>0</v>
      </c>
      <c r="CM11" s="69" t="b">
        <f>ISBLANK(AB16)</f>
        <v>0</v>
      </c>
      <c r="CN11" s="69" t="b">
        <f>ISBLANK(AE16)</f>
        <v>0</v>
      </c>
      <c r="CO11" s="69" t="b">
        <f>ISBLANK(AG16)</f>
        <v>0</v>
      </c>
      <c r="CP11" s="69" t="b">
        <f>ISBLANK(AJ16)</f>
        <v>0</v>
      </c>
      <c r="CQ11" s="69" t="b">
        <f>ISBLANK(AL16)</f>
        <v>0</v>
      </c>
      <c r="CR11" s="69" t="b">
        <f>ISBLANK(AO16)</f>
        <v>0</v>
      </c>
      <c r="CS11" s="69" t="b">
        <f>ISBLANK(AQ16)</f>
        <v>0</v>
      </c>
      <c r="CT11" s="69" t="b">
        <f>ISBLANK(AT16)</f>
        <v>0</v>
      </c>
      <c r="CU11" s="69"/>
      <c r="CV11" s="69"/>
      <c r="CW11" s="69"/>
      <c r="CX11" s="69"/>
      <c r="CY11" s="68"/>
      <c r="DA11" s="68">
        <f>SUM(AX22*1000,BB22*100,BU22)</f>
        <v>10022</v>
      </c>
    </row>
    <row r="12" spans="1:105">
      <c r="A12" s="259"/>
      <c r="B12" s="263"/>
      <c r="C12" s="264"/>
      <c r="D12" s="264"/>
      <c r="E12" s="264"/>
      <c r="F12" s="264"/>
      <c r="G12" s="240" t="s">
        <v>124</v>
      </c>
      <c r="H12" s="275"/>
      <c r="I12" s="275"/>
      <c r="J12" s="275"/>
      <c r="K12" s="275"/>
      <c r="L12" s="275"/>
      <c r="M12" s="223">
        <v>2</v>
      </c>
      <c r="N12" s="224"/>
      <c r="O12" s="71" t="s">
        <v>125</v>
      </c>
      <c r="P12" s="224">
        <v>2</v>
      </c>
      <c r="Q12" s="225"/>
      <c r="R12" s="223">
        <v>3</v>
      </c>
      <c r="S12" s="224"/>
      <c r="T12" s="71" t="s">
        <v>125</v>
      </c>
      <c r="U12" s="224">
        <v>1</v>
      </c>
      <c r="V12" s="225"/>
      <c r="W12" s="223">
        <v>3</v>
      </c>
      <c r="X12" s="224"/>
      <c r="Y12" s="71" t="s">
        <v>125</v>
      </c>
      <c r="Z12" s="224">
        <v>1</v>
      </c>
      <c r="AA12" s="225"/>
      <c r="AB12" s="223">
        <v>2</v>
      </c>
      <c r="AC12" s="224"/>
      <c r="AD12" s="71" t="s">
        <v>125</v>
      </c>
      <c r="AE12" s="224">
        <v>1</v>
      </c>
      <c r="AF12" s="225"/>
      <c r="AG12" s="223">
        <v>4</v>
      </c>
      <c r="AH12" s="224"/>
      <c r="AI12" s="71" t="s">
        <v>125</v>
      </c>
      <c r="AJ12" s="224">
        <v>1</v>
      </c>
      <c r="AK12" s="225"/>
      <c r="AL12" s="223">
        <v>5</v>
      </c>
      <c r="AM12" s="224"/>
      <c r="AN12" s="71" t="s">
        <v>125</v>
      </c>
      <c r="AO12" s="224">
        <v>0</v>
      </c>
      <c r="AP12" s="225"/>
      <c r="AQ12" s="223">
        <v>4</v>
      </c>
      <c r="AR12" s="224"/>
      <c r="AS12" s="71" t="s">
        <v>125</v>
      </c>
      <c r="AT12" s="224">
        <v>0</v>
      </c>
      <c r="AU12" s="225"/>
      <c r="AV12" s="256">
        <f>COUNTIF(M13:AU13,"○")</f>
        <v>6</v>
      </c>
      <c r="AW12" s="217"/>
      <c r="AX12" s="217"/>
      <c r="AY12" s="217"/>
      <c r="AZ12" s="217">
        <f>COUNTIF(M13:AU13,"△")</f>
        <v>1</v>
      </c>
      <c r="BA12" s="217"/>
      <c r="BB12" s="217"/>
      <c r="BC12" s="217"/>
      <c r="BD12" s="217">
        <f>COUNTIF(M13:AU13,"●")</f>
        <v>0</v>
      </c>
      <c r="BE12" s="217"/>
      <c r="BF12" s="217"/>
      <c r="BG12" s="217"/>
      <c r="BH12" s="248"/>
      <c r="BI12" s="249"/>
      <c r="BJ12" s="250"/>
      <c r="BK12" s="217">
        <f>SUM(W12,AB12,AG12,AL12,AQ12,R12,M12)</f>
        <v>23</v>
      </c>
      <c r="BL12" s="217"/>
      <c r="BM12" s="217"/>
      <c r="BN12" s="217"/>
      <c r="BO12" s="217">
        <f>SUM(Z12,AE12,AJ12,AO12,AT12,U12,P12)</f>
        <v>6</v>
      </c>
      <c r="BP12" s="217"/>
      <c r="BQ12" s="217"/>
      <c r="BR12" s="217"/>
      <c r="BS12" s="217">
        <f>BK12-BO12</f>
        <v>17</v>
      </c>
      <c r="BT12" s="217"/>
      <c r="BU12" s="217"/>
      <c r="BV12" s="217"/>
      <c r="BW12" s="231"/>
      <c r="BX12" s="232"/>
      <c r="BY12" s="233"/>
      <c r="BZ12" s="68"/>
      <c r="CA12" s="68"/>
      <c r="CB12" s="68"/>
      <c r="CC12" s="68"/>
      <c r="CD12" s="216">
        <v>3</v>
      </c>
      <c r="CE12" s="69" t="b">
        <f>ISBLANK(H18)</f>
        <v>0</v>
      </c>
      <c r="CF12" s="69" t="b">
        <f>ISBLANK(K18)</f>
        <v>0</v>
      </c>
      <c r="CG12" s="69" t="b">
        <f>ISBLANK(M18)</f>
        <v>0</v>
      </c>
      <c r="CH12" s="69" t="b">
        <f>ISBLANK(P18)</f>
        <v>0</v>
      </c>
      <c r="CI12" s="69"/>
      <c r="CJ12" s="69"/>
      <c r="CK12" s="69" t="b">
        <f>ISBLANK(W18)</f>
        <v>0</v>
      </c>
      <c r="CL12" s="69" t="b">
        <f>ISBLANK(Z18)</f>
        <v>0</v>
      </c>
      <c r="CM12" s="69" t="b">
        <f>ISBLANK(AB18)</f>
        <v>0</v>
      </c>
      <c r="CN12" s="69" t="b">
        <f>ISBLANK(AE18)</f>
        <v>0</v>
      </c>
      <c r="CO12" s="69" t="b">
        <f>ISBLANK(AG18)</f>
        <v>0</v>
      </c>
      <c r="CP12" s="69" t="b">
        <f>ISBLANK(AJ18)</f>
        <v>0</v>
      </c>
      <c r="CQ12" s="69" t="b">
        <f>ISBLANK(AL18)</f>
        <v>0</v>
      </c>
      <c r="CR12" s="69" t="b">
        <f>ISBLANK(AO18)</f>
        <v>0</v>
      </c>
      <c r="CS12" s="69" t="b">
        <f>ISBLANK(AQ18)</f>
        <v>0</v>
      </c>
      <c r="CT12" s="69" t="b">
        <f>ISBLANK(AT18)</f>
        <v>0</v>
      </c>
      <c r="CU12" s="69"/>
      <c r="CV12" s="69"/>
      <c r="CW12" s="69"/>
      <c r="CX12" s="69"/>
      <c r="CY12" s="68"/>
      <c r="DA12" s="68">
        <f>SUM(AX26*1000,BB26*100,BU26)</f>
        <v>11038</v>
      </c>
    </row>
    <row r="13" spans="1:105" ht="13.8" thickBot="1">
      <c r="A13" s="259"/>
      <c r="B13" s="265"/>
      <c r="C13" s="266"/>
      <c r="D13" s="266"/>
      <c r="E13" s="266"/>
      <c r="F13" s="266"/>
      <c r="G13" s="241"/>
      <c r="H13" s="275"/>
      <c r="I13" s="275"/>
      <c r="J13" s="275"/>
      <c r="K13" s="275"/>
      <c r="L13" s="275"/>
      <c r="M13" s="223" t="str">
        <f>IF(AND(CG9,CH9),"",IF(M12&gt;P12,"○",IF(M12=P12,"△","●")))</f>
        <v>△</v>
      </c>
      <c r="N13" s="224"/>
      <c r="O13" s="224"/>
      <c r="P13" s="224"/>
      <c r="Q13" s="225"/>
      <c r="R13" s="223" t="str">
        <f>IF(AND(CI9,CJ9),"",IF(R12&gt;U12,"○",IF(R12=U12,"△","●")))</f>
        <v>○</v>
      </c>
      <c r="S13" s="224"/>
      <c r="T13" s="224"/>
      <c r="U13" s="224"/>
      <c r="V13" s="225"/>
      <c r="W13" s="223" t="str">
        <f>IF(AND(CK9,CL9),"",IF(W12&gt;Z12,"○",IF(W12=Z12,"△","●")))</f>
        <v>○</v>
      </c>
      <c r="X13" s="224"/>
      <c r="Y13" s="224"/>
      <c r="Z13" s="224"/>
      <c r="AA13" s="225"/>
      <c r="AB13" s="223" t="str">
        <f>IF(AND(CM9,CN9),"",IF(AB12&gt;AE12,"○",IF(AB12=AE12,"△","●")))</f>
        <v>○</v>
      </c>
      <c r="AC13" s="224"/>
      <c r="AD13" s="224"/>
      <c r="AE13" s="224"/>
      <c r="AF13" s="225"/>
      <c r="AG13" s="223" t="str">
        <f>IF(AND(CO9,CP9),"",IF(AG12&gt;AJ12,"○",IF(AG12=AJ12,"△","●")))</f>
        <v>○</v>
      </c>
      <c r="AH13" s="224"/>
      <c r="AI13" s="224"/>
      <c r="AJ13" s="224"/>
      <c r="AK13" s="225"/>
      <c r="AL13" s="223" t="str">
        <f>IF(AND(CQ9,CR9),"",IF(AL12&gt;AO12,"○",IF(AL12=AO12,"△","●")))</f>
        <v>○</v>
      </c>
      <c r="AM13" s="224"/>
      <c r="AN13" s="224"/>
      <c r="AO13" s="224"/>
      <c r="AP13" s="225"/>
      <c r="AQ13" s="223" t="str">
        <f>IF(AND(CS9,CT9),"",IF(AQ12&gt;AT12,"○",IF(AQ12=AT12,"△","●")))</f>
        <v>○</v>
      </c>
      <c r="AR13" s="224"/>
      <c r="AS13" s="224"/>
      <c r="AT13" s="224"/>
      <c r="AU13" s="225"/>
      <c r="AV13" s="256"/>
      <c r="AW13" s="217"/>
      <c r="AX13" s="218"/>
      <c r="AY13" s="218"/>
      <c r="AZ13" s="217"/>
      <c r="BA13" s="217"/>
      <c r="BB13" s="218"/>
      <c r="BC13" s="218"/>
      <c r="BD13" s="217"/>
      <c r="BE13" s="217"/>
      <c r="BF13" s="218"/>
      <c r="BG13" s="218"/>
      <c r="BH13" s="251"/>
      <c r="BI13" s="252"/>
      <c r="BJ13" s="253"/>
      <c r="BK13" s="217"/>
      <c r="BL13" s="217"/>
      <c r="BM13" s="218"/>
      <c r="BN13" s="218"/>
      <c r="BO13" s="217"/>
      <c r="BP13" s="217"/>
      <c r="BQ13" s="218"/>
      <c r="BR13" s="218"/>
      <c r="BS13" s="217"/>
      <c r="BT13" s="217"/>
      <c r="BU13" s="218"/>
      <c r="BV13" s="218"/>
      <c r="BW13" s="234"/>
      <c r="BX13" s="235"/>
      <c r="BY13" s="236"/>
      <c r="BZ13" s="68"/>
      <c r="CA13" s="68"/>
      <c r="CB13" s="68"/>
      <c r="CC13" s="68"/>
      <c r="CD13" s="216"/>
      <c r="CE13" s="69" t="b">
        <f>ISBLANK(H20)</f>
        <v>0</v>
      </c>
      <c r="CF13" s="69" t="b">
        <f>ISBLANK(K20)</f>
        <v>0</v>
      </c>
      <c r="CG13" s="69" t="b">
        <f>ISBLANK(M20)</f>
        <v>0</v>
      </c>
      <c r="CH13" s="69" t="b">
        <f>ISBLANK(P20)</f>
        <v>0</v>
      </c>
      <c r="CI13" s="69"/>
      <c r="CJ13" s="69"/>
      <c r="CK13" s="69" t="b">
        <f>ISBLANK(W20)</f>
        <v>0</v>
      </c>
      <c r="CL13" s="69" t="b">
        <f>ISBLANK(Z20)</f>
        <v>0</v>
      </c>
      <c r="CM13" s="69" t="b">
        <f>ISBLANK(AB20)</f>
        <v>0</v>
      </c>
      <c r="CN13" s="69" t="b">
        <f>ISBLANK(AE20)</f>
        <v>0</v>
      </c>
      <c r="CO13" s="69" t="b">
        <f>ISBLANK(AG20)</f>
        <v>0</v>
      </c>
      <c r="CP13" s="69" t="b">
        <f>ISBLANK(AJ20)</f>
        <v>0</v>
      </c>
      <c r="CQ13" s="69" t="b">
        <f>ISBLANK(AL20)</f>
        <v>0</v>
      </c>
      <c r="CR13" s="69" t="b">
        <f>ISBLANK(AO20)</f>
        <v>0</v>
      </c>
      <c r="CS13" s="69" t="b">
        <f>ISBLANK(AQ20)</f>
        <v>0</v>
      </c>
      <c r="CT13" s="69" t="b">
        <f>ISBLANK(AT20)</f>
        <v>0</v>
      </c>
      <c r="CU13" s="69"/>
      <c r="CV13" s="69"/>
      <c r="CW13" s="69"/>
      <c r="CX13" s="69"/>
      <c r="CY13" s="68"/>
      <c r="DA13" s="68">
        <f>SUM(AX30*1000,BB30*100,BU30)</f>
        <v>3177</v>
      </c>
    </row>
    <row r="14" spans="1:105" ht="13.8" thickTop="1">
      <c r="A14" s="258">
        <v>2</v>
      </c>
      <c r="B14" s="261" t="s">
        <v>129</v>
      </c>
      <c r="C14" s="262"/>
      <c r="D14" s="262"/>
      <c r="E14" s="262"/>
      <c r="F14" s="262"/>
      <c r="G14" s="267" t="s">
        <v>121</v>
      </c>
      <c r="H14" s="269">
        <v>0</v>
      </c>
      <c r="I14" s="270"/>
      <c r="J14" s="72" t="s">
        <v>123</v>
      </c>
      <c r="K14" s="270">
        <v>4</v>
      </c>
      <c r="L14" s="270"/>
      <c r="M14" s="279"/>
      <c r="N14" s="273"/>
      <c r="O14" s="273"/>
      <c r="P14" s="273"/>
      <c r="Q14" s="274"/>
      <c r="R14" s="271">
        <v>0</v>
      </c>
      <c r="S14" s="270"/>
      <c r="T14" s="72" t="s">
        <v>123</v>
      </c>
      <c r="U14" s="270">
        <v>5</v>
      </c>
      <c r="V14" s="272"/>
      <c r="W14" s="271">
        <v>0</v>
      </c>
      <c r="X14" s="270"/>
      <c r="Y14" s="72" t="s">
        <v>123</v>
      </c>
      <c r="Z14" s="270">
        <v>3</v>
      </c>
      <c r="AA14" s="272"/>
      <c r="AB14" s="271">
        <v>0</v>
      </c>
      <c r="AC14" s="270"/>
      <c r="AD14" s="72" t="s">
        <v>123</v>
      </c>
      <c r="AE14" s="270">
        <v>2</v>
      </c>
      <c r="AF14" s="272"/>
      <c r="AG14" s="271">
        <v>3</v>
      </c>
      <c r="AH14" s="270"/>
      <c r="AI14" s="72" t="s">
        <v>123</v>
      </c>
      <c r="AJ14" s="270">
        <v>2</v>
      </c>
      <c r="AK14" s="272"/>
      <c r="AL14" s="271">
        <v>5</v>
      </c>
      <c r="AM14" s="270"/>
      <c r="AN14" s="72" t="s">
        <v>123</v>
      </c>
      <c r="AO14" s="270">
        <v>1</v>
      </c>
      <c r="AP14" s="272"/>
      <c r="AQ14" s="271">
        <v>2</v>
      </c>
      <c r="AR14" s="270"/>
      <c r="AS14" s="72" t="s">
        <v>123</v>
      </c>
      <c r="AT14" s="270">
        <v>1</v>
      </c>
      <c r="AU14" s="272"/>
      <c r="AV14" s="254">
        <f>COUNTIF(H15:AU15,"○")</f>
        <v>3</v>
      </c>
      <c r="AW14" s="226"/>
      <c r="AX14" s="226">
        <f>SUM(AV14:AW17)</f>
        <v>9</v>
      </c>
      <c r="AY14" s="226"/>
      <c r="AZ14" s="226">
        <f>COUNTIF(H15:AU15,"△")</f>
        <v>0</v>
      </c>
      <c r="BA14" s="226"/>
      <c r="BB14" s="226">
        <f>SUM(AZ14:BA17)</f>
        <v>1</v>
      </c>
      <c r="BC14" s="226"/>
      <c r="BD14" s="226">
        <f>COUNTIF(H15:AU15,"●")</f>
        <v>4</v>
      </c>
      <c r="BE14" s="226"/>
      <c r="BF14" s="226">
        <f>SUM(BD14:BE17)</f>
        <v>4</v>
      </c>
      <c r="BG14" s="226"/>
      <c r="BH14" s="245">
        <f>SUM(AX14*3,BB14)</f>
        <v>28</v>
      </c>
      <c r="BI14" s="246"/>
      <c r="BJ14" s="247"/>
      <c r="BK14" s="226">
        <f>SUM(R14,AB14,AG14,AL14,AQ14,,W14,H14)</f>
        <v>10</v>
      </c>
      <c r="BL14" s="226"/>
      <c r="BM14" s="226">
        <f>SUM(BK14:BL17)</f>
        <v>31</v>
      </c>
      <c r="BN14" s="226"/>
      <c r="BO14" s="226">
        <f>SUM(U14,AE14,AJ14,AO14,AT14,Z14,K14)</f>
        <v>18</v>
      </c>
      <c r="BP14" s="226"/>
      <c r="BQ14" s="226">
        <f>SUM(BO14:BP17)</f>
        <v>23</v>
      </c>
      <c r="BR14" s="226"/>
      <c r="BS14" s="226">
        <f>BK14-BO14</f>
        <v>-8</v>
      </c>
      <c r="BT14" s="226"/>
      <c r="BU14" s="226">
        <f>BM14-BQ14</f>
        <v>8</v>
      </c>
      <c r="BV14" s="226"/>
      <c r="BW14" s="228">
        <f>RANK(DA9,$DA$8:$DA$17)</f>
        <v>4</v>
      </c>
      <c r="BX14" s="229"/>
      <c r="BY14" s="230"/>
      <c r="BZ14" s="68"/>
      <c r="CA14" s="68"/>
      <c r="CB14" s="68"/>
      <c r="CC14" s="68"/>
      <c r="CD14" s="216">
        <v>4</v>
      </c>
      <c r="CE14" s="69" t="b">
        <f>ISBLANK(H22)</f>
        <v>0</v>
      </c>
      <c r="CF14" s="69" t="b">
        <f>ISBLANK(K22)</f>
        <v>0</v>
      </c>
      <c r="CG14" s="69" t="b">
        <f>ISBLANK(M22)</f>
        <v>0</v>
      </c>
      <c r="CH14" s="69" t="b">
        <f>ISBLANK(P22)</f>
        <v>0</v>
      </c>
      <c r="CI14" s="69" t="b">
        <f>ISBLANK(R22)</f>
        <v>0</v>
      </c>
      <c r="CJ14" s="69" t="b">
        <f>ISBLANK(U22)</f>
        <v>0</v>
      </c>
      <c r="CK14" s="69"/>
      <c r="CL14" s="69"/>
      <c r="CM14" s="69" t="b">
        <f>ISBLANK(AB22)</f>
        <v>0</v>
      </c>
      <c r="CN14" s="69" t="b">
        <f>ISBLANK(AE22)</f>
        <v>0</v>
      </c>
      <c r="CO14" s="69" t="b">
        <f>ISBLANK(AG22)</f>
        <v>0</v>
      </c>
      <c r="CP14" s="69" t="b">
        <f>ISBLANK(AJ22)</f>
        <v>0</v>
      </c>
      <c r="CQ14" s="69" t="b">
        <f>ISBLANK(AL22)</f>
        <v>0</v>
      </c>
      <c r="CR14" s="69" t="b">
        <f>ISBLANK(AO22)</f>
        <v>0</v>
      </c>
      <c r="CS14" s="69" t="b">
        <f>ISBLANK(AQ22)</f>
        <v>0</v>
      </c>
      <c r="CT14" s="69" t="b">
        <f>ISBLANK(AT22)</f>
        <v>0</v>
      </c>
      <c r="CU14" s="69"/>
      <c r="CV14" s="69"/>
      <c r="CW14" s="69"/>
      <c r="CX14" s="69"/>
      <c r="CY14" s="68"/>
      <c r="DA14" s="68">
        <f>SUM(AX34*1000,BB34*100,BU34)</f>
        <v>1051</v>
      </c>
    </row>
    <row r="15" spans="1:105">
      <c r="A15" s="259"/>
      <c r="B15" s="263"/>
      <c r="C15" s="264"/>
      <c r="D15" s="264"/>
      <c r="E15" s="264"/>
      <c r="F15" s="264"/>
      <c r="G15" s="268"/>
      <c r="H15" s="244" t="str">
        <f>IF(AND(CE29,CF29),IF(H14&gt;K14,"○",IF(H14=K14,"△",IF(H14&lt;K14,"●"))),"")</f>
        <v>●</v>
      </c>
      <c r="I15" s="238"/>
      <c r="J15" s="238"/>
      <c r="K15" s="238"/>
      <c r="L15" s="238"/>
      <c r="M15" s="280"/>
      <c r="N15" s="275"/>
      <c r="O15" s="275"/>
      <c r="P15" s="275"/>
      <c r="Q15" s="276"/>
      <c r="R15" s="237" t="str">
        <f>IF(AND(CI10,CJ10),"",IF(R14&gt;U14,"○",IF(R14=U14,"△","●")))</f>
        <v>●</v>
      </c>
      <c r="S15" s="238"/>
      <c r="T15" s="238"/>
      <c r="U15" s="238"/>
      <c r="V15" s="239"/>
      <c r="W15" s="237" t="str">
        <f>IF(AND(CK10,CL10),"",IF(W14&gt;Z14,"○",IF(W14=Z14,"△","●")))</f>
        <v>●</v>
      </c>
      <c r="X15" s="238"/>
      <c r="Y15" s="238"/>
      <c r="Z15" s="238"/>
      <c r="AA15" s="239"/>
      <c r="AB15" s="237" t="str">
        <f>IF(AND(CM10,CN10),"",IF(AB14&gt;AE14,"○",IF(AB14=AE14,"△","●")))</f>
        <v>●</v>
      </c>
      <c r="AC15" s="238"/>
      <c r="AD15" s="238"/>
      <c r="AE15" s="238"/>
      <c r="AF15" s="239"/>
      <c r="AG15" s="237" t="str">
        <f>IF(AND(CO10,CP10),"",IF(AG14&gt;AJ14,"○",IF(AG14=AJ14,"△","●")))</f>
        <v>○</v>
      </c>
      <c r="AH15" s="238"/>
      <c r="AI15" s="238"/>
      <c r="AJ15" s="238"/>
      <c r="AK15" s="239"/>
      <c r="AL15" s="237" t="str">
        <f>IF(AND(CQ10,CR10),"",IF(AL14&gt;AO14,"○",IF(AL14=AO14,"△","●")))</f>
        <v>○</v>
      </c>
      <c r="AM15" s="238"/>
      <c r="AN15" s="238"/>
      <c r="AO15" s="238"/>
      <c r="AP15" s="239"/>
      <c r="AQ15" s="237" t="str">
        <f>IF(AND(CS10,CT10),"",IF(AQ14&gt;AT14,"○",IF(AQ14=AT14,"△","●")))</f>
        <v>○</v>
      </c>
      <c r="AR15" s="238"/>
      <c r="AS15" s="238"/>
      <c r="AT15" s="238"/>
      <c r="AU15" s="239"/>
      <c r="AV15" s="255"/>
      <c r="AW15" s="227"/>
      <c r="AX15" s="217"/>
      <c r="AY15" s="217"/>
      <c r="AZ15" s="227"/>
      <c r="BA15" s="227"/>
      <c r="BB15" s="217"/>
      <c r="BC15" s="217"/>
      <c r="BD15" s="227"/>
      <c r="BE15" s="227"/>
      <c r="BF15" s="217"/>
      <c r="BG15" s="217"/>
      <c r="BH15" s="248"/>
      <c r="BI15" s="249"/>
      <c r="BJ15" s="250"/>
      <c r="BK15" s="227"/>
      <c r="BL15" s="227"/>
      <c r="BM15" s="217"/>
      <c r="BN15" s="217"/>
      <c r="BO15" s="227"/>
      <c r="BP15" s="227"/>
      <c r="BQ15" s="217"/>
      <c r="BR15" s="217"/>
      <c r="BS15" s="227"/>
      <c r="BT15" s="227"/>
      <c r="BU15" s="217"/>
      <c r="BV15" s="217"/>
      <c r="BW15" s="231"/>
      <c r="BX15" s="232"/>
      <c r="BY15" s="233"/>
      <c r="BZ15" s="68"/>
      <c r="CA15" s="68"/>
      <c r="CB15" s="68"/>
      <c r="CC15" s="68"/>
      <c r="CD15" s="216"/>
      <c r="CE15" s="69" t="b">
        <f>ISBLANK(H24)</f>
        <v>0</v>
      </c>
      <c r="CF15" s="69" t="b">
        <f>ISBLANK(K24)</f>
        <v>0</v>
      </c>
      <c r="CG15" s="69" t="b">
        <f>ISBLANK(M24)</f>
        <v>0</v>
      </c>
      <c r="CH15" s="69" t="b">
        <f>ISBLANK(P24)</f>
        <v>0</v>
      </c>
      <c r="CI15" s="69" t="b">
        <f>ISBLANK(R24)</f>
        <v>0</v>
      </c>
      <c r="CJ15" s="69" t="b">
        <f>ISBLANK(U24)</f>
        <v>0</v>
      </c>
      <c r="CK15" s="69"/>
      <c r="CL15" s="69"/>
      <c r="CM15" s="69" t="b">
        <f>ISBLANK(AB24)</f>
        <v>0</v>
      </c>
      <c r="CN15" s="69" t="b">
        <f>ISBLANK(AE24)</f>
        <v>0</v>
      </c>
      <c r="CO15" s="69" t="b">
        <f>ISBLANK(AG24)</f>
        <v>0</v>
      </c>
      <c r="CP15" s="69" t="b">
        <f>ISBLANK(AJ24)</f>
        <v>0</v>
      </c>
      <c r="CQ15" s="69" t="b">
        <f>ISBLANK(AL24)</f>
        <v>0</v>
      </c>
      <c r="CR15" s="69" t="b">
        <f>ISBLANK(AO24)</f>
        <v>0</v>
      </c>
      <c r="CS15" s="69" t="b">
        <f>ISBLANK(AQ24)</f>
        <v>0</v>
      </c>
      <c r="CT15" s="69" t="b">
        <f>ISBLANK(AT24)</f>
        <v>0</v>
      </c>
      <c r="CU15" s="69"/>
      <c r="CV15" s="69"/>
      <c r="CW15" s="69"/>
      <c r="CX15" s="69"/>
      <c r="CY15" s="68"/>
      <c r="DA15" s="68">
        <f>SUM(AX38*1000,BB38*100,BU38)</f>
        <v>1046</v>
      </c>
    </row>
    <row r="16" spans="1:105">
      <c r="A16" s="259"/>
      <c r="B16" s="263"/>
      <c r="C16" s="264"/>
      <c r="D16" s="264"/>
      <c r="E16" s="264"/>
      <c r="F16" s="264"/>
      <c r="G16" s="240" t="s">
        <v>124</v>
      </c>
      <c r="H16" s="282">
        <v>2</v>
      </c>
      <c r="I16" s="224"/>
      <c r="J16" s="71" t="s">
        <v>125</v>
      </c>
      <c r="K16" s="224">
        <v>2</v>
      </c>
      <c r="L16" s="224"/>
      <c r="M16" s="280"/>
      <c r="N16" s="275"/>
      <c r="O16" s="275"/>
      <c r="P16" s="275"/>
      <c r="Q16" s="276"/>
      <c r="R16" s="223">
        <v>2</v>
      </c>
      <c r="S16" s="224"/>
      <c r="T16" s="71" t="s">
        <v>125</v>
      </c>
      <c r="U16" s="224">
        <v>0</v>
      </c>
      <c r="V16" s="225"/>
      <c r="W16" s="223">
        <v>1</v>
      </c>
      <c r="X16" s="224"/>
      <c r="Y16" s="71" t="s">
        <v>125</v>
      </c>
      <c r="Z16" s="224">
        <v>0</v>
      </c>
      <c r="AA16" s="225"/>
      <c r="AB16" s="223">
        <v>2</v>
      </c>
      <c r="AC16" s="224"/>
      <c r="AD16" s="71" t="s">
        <v>125</v>
      </c>
      <c r="AE16" s="224">
        <v>1</v>
      </c>
      <c r="AF16" s="225"/>
      <c r="AG16" s="223">
        <v>2</v>
      </c>
      <c r="AH16" s="224"/>
      <c r="AI16" s="71" t="s">
        <v>125</v>
      </c>
      <c r="AJ16" s="224">
        <v>1</v>
      </c>
      <c r="AK16" s="225"/>
      <c r="AL16" s="223">
        <v>5</v>
      </c>
      <c r="AM16" s="224"/>
      <c r="AN16" s="71" t="s">
        <v>125</v>
      </c>
      <c r="AO16" s="224">
        <v>1</v>
      </c>
      <c r="AP16" s="225"/>
      <c r="AQ16" s="223">
        <v>7</v>
      </c>
      <c r="AR16" s="224"/>
      <c r="AS16" s="71" t="s">
        <v>125</v>
      </c>
      <c r="AT16" s="224">
        <v>0</v>
      </c>
      <c r="AU16" s="225"/>
      <c r="AV16" s="256">
        <f>COUNTIF(H17:AU17,"○")</f>
        <v>6</v>
      </c>
      <c r="AW16" s="217"/>
      <c r="AX16" s="217"/>
      <c r="AY16" s="217"/>
      <c r="AZ16" s="217">
        <f>COUNTIF(H17:AU17,"△")</f>
        <v>1</v>
      </c>
      <c r="BA16" s="217"/>
      <c r="BB16" s="217"/>
      <c r="BC16" s="217"/>
      <c r="BD16" s="217">
        <f>COUNTIF(H17:AU17,"●")</f>
        <v>0</v>
      </c>
      <c r="BE16" s="217"/>
      <c r="BF16" s="217"/>
      <c r="BG16" s="217"/>
      <c r="BH16" s="248"/>
      <c r="BI16" s="249"/>
      <c r="BJ16" s="250"/>
      <c r="BK16" s="217">
        <f>SUM(R16,AB16,AG16,AL16,AQ16,W16,H16)</f>
        <v>21</v>
      </c>
      <c r="BL16" s="217"/>
      <c r="BM16" s="217"/>
      <c r="BN16" s="217"/>
      <c r="BO16" s="217">
        <f>SUM(U16,AE16,AJ16,AO16,AT16,Z16,K16)</f>
        <v>5</v>
      </c>
      <c r="BP16" s="217"/>
      <c r="BQ16" s="217"/>
      <c r="BR16" s="217"/>
      <c r="BS16" s="217">
        <f>BK16-BO16</f>
        <v>16</v>
      </c>
      <c r="BT16" s="217"/>
      <c r="BU16" s="217"/>
      <c r="BV16" s="217"/>
      <c r="BW16" s="231"/>
      <c r="BX16" s="232"/>
      <c r="BY16" s="233"/>
      <c r="BZ16" s="68"/>
      <c r="CA16" s="68"/>
      <c r="CB16" s="68"/>
      <c r="CC16" s="68"/>
      <c r="CD16" s="216">
        <v>5</v>
      </c>
      <c r="CE16" s="69" t="b">
        <f>ISBLANK(H26)</f>
        <v>0</v>
      </c>
      <c r="CF16" s="69" t="b">
        <f>ISBLANK(K26)</f>
        <v>0</v>
      </c>
      <c r="CG16" s="69" t="b">
        <f>ISBLANK(M26)</f>
        <v>0</v>
      </c>
      <c r="CH16" s="69" t="b">
        <f>ISBLANK(P26)</f>
        <v>0</v>
      </c>
      <c r="CI16" s="69" t="b">
        <f>ISBLANK(R26)</f>
        <v>0</v>
      </c>
      <c r="CJ16" s="69" t="b">
        <f>ISBLANK(U26)</f>
        <v>0</v>
      </c>
      <c r="CK16" s="69" t="b">
        <f>ISBLANK(W26)</f>
        <v>0</v>
      </c>
      <c r="CL16" s="69" t="b">
        <f>ISBLANK(Z26)</f>
        <v>0</v>
      </c>
      <c r="CM16" s="69"/>
      <c r="CN16" s="69"/>
      <c r="CO16" s="69" t="b">
        <f>ISBLANK(AG26)</f>
        <v>0</v>
      </c>
      <c r="CP16" s="69" t="b">
        <f>ISBLANK(AJ26)</f>
        <v>0</v>
      </c>
      <c r="CQ16" s="69" t="b">
        <f>ISBLANK(AL26)</f>
        <v>0</v>
      </c>
      <c r="CR16" s="69" t="b">
        <f>ISBLANK(AO26)</f>
        <v>0</v>
      </c>
      <c r="CS16" s="69" t="b">
        <f>ISBLANK(AQ26)</f>
        <v>0</v>
      </c>
      <c r="CT16" s="69" t="b">
        <f>ISBLANK(AT26)</f>
        <v>0</v>
      </c>
      <c r="CU16" s="69"/>
      <c r="CV16" s="69"/>
      <c r="CW16" s="69"/>
      <c r="CX16" s="69"/>
      <c r="CY16" s="68"/>
      <c r="DA16" s="68"/>
    </row>
    <row r="17" spans="1:105" ht="13.8" thickBot="1">
      <c r="A17" s="260"/>
      <c r="B17" s="265"/>
      <c r="C17" s="266"/>
      <c r="D17" s="266"/>
      <c r="E17" s="266"/>
      <c r="F17" s="266"/>
      <c r="G17" s="241"/>
      <c r="H17" s="219" t="str">
        <f>IF(AND(CE30,CF30),IF(H16&gt;K16,"○",IF(H16=K16,"△","●")),"")</f>
        <v>△</v>
      </c>
      <c r="I17" s="220"/>
      <c r="J17" s="220"/>
      <c r="K17" s="220"/>
      <c r="L17" s="220"/>
      <c r="M17" s="281"/>
      <c r="N17" s="277"/>
      <c r="O17" s="277"/>
      <c r="P17" s="277"/>
      <c r="Q17" s="278"/>
      <c r="R17" s="221" t="str">
        <f>IF(AND(CI11,CJ11),"",IF(R16&gt;U16,"○",IF(R16=U16,"△","●")))</f>
        <v>○</v>
      </c>
      <c r="S17" s="220"/>
      <c r="T17" s="220"/>
      <c r="U17" s="220"/>
      <c r="V17" s="222"/>
      <c r="W17" s="221" t="str">
        <f>IF(AND(CK11,CL11),"",IF(W16&gt;Z16,"○",IF(W16=Z16,"△","●")))</f>
        <v>○</v>
      </c>
      <c r="X17" s="220"/>
      <c r="Y17" s="220"/>
      <c r="Z17" s="220"/>
      <c r="AA17" s="222"/>
      <c r="AB17" s="221" t="str">
        <f>IF(AND(CM11,CN11),"",IF(AB16&gt;AE16,"○",IF(AB16=AE16,"△","●")))</f>
        <v>○</v>
      </c>
      <c r="AC17" s="220"/>
      <c r="AD17" s="220"/>
      <c r="AE17" s="220"/>
      <c r="AF17" s="222"/>
      <c r="AG17" s="221" t="str">
        <f>IF(AND(CO11,CP11),"",IF(AG16&gt;AJ16,"○",IF(AG16=AJ16,"△","●")))</f>
        <v>○</v>
      </c>
      <c r="AH17" s="220"/>
      <c r="AI17" s="220"/>
      <c r="AJ17" s="220"/>
      <c r="AK17" s="222"/>
      <c r="AL17" s="221" t="str">
        <f>IF(AND(CQ11,CR11),"",IF(AL16&gt;AO16,"○",IF(AL16=AO16,"△","●")))</f>
        <v>○</v>
      </c>
      <c r="AM17" s="220"/>
      <c r="AN17" s="220"/>
      <c r="AO17" s="220"/>
      <c r="AP17" s="222"/>
      <c r="AQ17" s="221" t="str">
        <f>IF(AND(CS11,CT11),"",IF(AQ16&gt;AT16,"○",IF(AQ16=AT16,"△","●")))</f>
        <v>○</v>
      </c>
      <c r="AR17" s="220"/>
      <c r="AS17" s="220"/>
      <c r="AT17" s="220"/>
      <c r="AU17" s="222"/>
      <c r="AV17" s="257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51"/>
      <c r="BI17" s="252"/>
      <c r="BJ17" s="253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31"/>
      <c r="BX17" s="232"/>
      <c r="BY17" s="233"/>
      <c r="BZ17" s="68"/>
      <c r="CA17" s="68"/>
      <c r="CB17" s="68"/>
      <c r="CC17" s="68"/>
      <c r="CD17" s="216"/>
      <c r="CE17" s="69" t="b">
        <f>ISBLANK(H28)</f>
        <v>0</v>
      </c>
      <c r="CF17" s="69" t="b">
        <f>ISBLANK(K28)</f>
        <v>0</v>
      </c>
      <c r="CG17" s="69" t="b">
        <f>ISBLANK(M28)</f>
        <v>0</v>
      </c>
      <c r="CH17" s="69" t="b">
        <f>ISBLANK(P28)</f>
        <v>0</v>
      </c>
      <c r="CI17" s="69" t="b">
        <f>ISBLANK(R28)</f>
        <v>0</v>
      </c>
      <c r="CJ17" s="69" t="b">
        <f>ISBLANK(U28)</f>
        <v>0</v>
      </c>
      <c r="CK17" s="69" t="b">
        <f>ISBLANK(W28)</f>
        <v>0</v>
      </c>
      <c r="CL17" s="69" t="b">
        <f>ISBLANK(Z28)</f>
        <v>0</v>
      </c>
      <c r="CM17" s="69"/>
      <c r="CN17" s="69"/>
      <c r="CO17" s="69" t="b">
        <f>ISBLANK(AG28)</f>
        <v>0</v>
      </c>
      <c r="CP17" s="69" t="b">
        <f>ISBLANK(AJ28)</f>
        <v>0</v>
      </c>
      <c r="CQ17" s="69" t="b">
        <f>ISBLANK(AL28)</f>
        <v>0</v>
      </c>
      <c r="CR17" s="69" t="b">
        <f>ISBLANK(AO28)</f>
        <v>0</v>
      </c>
      <c r="CS17" s="69" t="b">
        <f>ISBLANK(AQ28)</f>
        <v>0</v>
      </c>
      <c r="CT17" s="69" t="b">
        <f>ISBLANK(AT28)</f>
        <v>0</v>
      </c>
      <c r="CU17" s="69"/>
      <c r="CV17" s="69"/>
      <c r="CW17" s="69"/>
      <c r="CX17" s="69"/>
      <c r="CY17" s="68"/>
      <c r="DA17" s="68"/>
    </row>
    <row r="18" spans="1:105" ht="13.8" thickTop="1">
      <c r="A18" s="259">
        <v>3</v>
      </c>
      <c r="B18" s="261" t="s">
        <v>130</v>
      </c>
      <c r="C18" s="262"/>
      <c r="D18" s="262"/>
      <c r="E18" s="262"/>
      <c r="F18" s="262"/>
      <c r="G18" s="267" t="s">
        <v>121</v>
      </c>
      <c r="H18" s="224">
        <v>1</v>
      </c>
      <c r="I18" s="224"/>
      <c r="J18" s="71" t="s">
        <v>123</v>
      </c>
      <c r="K18" s="224">
        <v>5</v>
      </c>
      <c r="L18" s="224"/>
      <c r="M18" s="271">
        <v>5</v>
      </c>
      <c r="N18" s="270"/>
      <c r="O18" s="72" t="s">
        <v>123</v>
      </c>
      <c r="P18" s="270">
        <v>0</v>
      </c>
      <c r="Q18" s="272"/>
      <c r="R18" s="275"/>
      <c r="S18" s="275"/>
      <c r="T18" s="275"/>
      <c r="U18" s="275"/>
      <c r="V18" s="275"/>
      <c r="W18" s="223">
        <v>2</v>
      </c>
      <c r="X18" s="224"/>
      <c r="Y18" s="71" t="s">
        <v>123</v>
      </c>
      <c r="Z18" s="224">
        <v>4</v>
      </c>
      <c r="AA18" s="225"/>
      <c r="AB18" s="223">
        <v>1</v>
      </c>
      <c r="AC18" s="224"/>
      <c r="AD18" s="71" t="s">
        <v>123</v>
      </c>
      <c r="AE18" s="224">
        <v>2</v>
      </c>
      <c r="AF18" s="225"/>
      <c r="AG18" s="223">
        <v>3</v>
      </c>
      <c r="AH18" s="224"/>
      <c r="AI18" s="71" t="s">
        <v>123</v>
      </c>
      <c r="AJ18" s="224">
        <v>0</v>
      </c>
      <c r="AK18" s="225"/>
      <c r="AL18" s="223">
        <v>3</v>
      </c>
      <c r="AM18" s="224"/>
      <c r="AN18" s="71" t="s">
        <v>123</v>
      </c>
      <c r="AO18" s="224">
        <v>0</v>
      </c>
      <c r="AP18" s="225"/>
      <c r="AQ18" s="223">
        <v>6</v>
      </c>
      <c r="AR18" s="224"/>
      <c r="AS18" s="71" t="s">
        <v>123</v>
      </c>
      <c r="AT18" s="224">
        <v>0</v>
      </c>
      <c r="AU18" s="225"/>
      <c r="AV18" s="256">
        <f>COUNTIF(H19:AU19,"○")</f>
        <v>4</v>
      </c>
      <c r="AW18" s="217"/>
      <c r="AX18" s="226">
        <f>SUM(AV18:AW21)</f>
        <v>5</v>
      </c>
      <c r="AY18" s="226"/>
      <c r="AZ18" s="217">
        <f>COUNTIF(H19:AU19,"△")</f>
        <v>0</v>
      </c>
      <c r="BA18" s="217"/>
      <c r="BB18" s="226">
        <f>SUM(AZ18:BA21)</f>
        <v>2</v>
      </c>
      <c r="BC18" s="226"/>
      <c r="BD18" s="217">
        <f>COUNTIF(H19:AU19,"●")</f>
        <v>3</v>
      </c>
      <c r="BE18" s="217"/>
      <c r="BF18" s="226">
        <f>SUM(BD18:BE21)</f>
        <v>7</v>
      </c>
      <c r="BG18" s="226"/>
      <c r="BH18" s="245">
        <f>SUM(AX18*3,BB18)</f>
        <v>17</v>
      </c>
      <c r="BI18" s="246"/>
      <c r="BJ18" s="247"/>
      <c r="BK18" s="217">
        <f>SUM(M18,W18,AG18,AL18,AQ18,AB18,H18)</f>
        <v>21</v>
      </c>
      <c r="BL18" s="217"/>
      <c r="BM18" s="226">
        <f>SUM(BK18:BL21)</f>
        <v>30</v>
      </c>
      <c r="BN18" s="226"/>
      <c r="BO18" s="217">
        <f>SUM(AE18,Z18,AJ18,AO18,AT18,P18,K18)</f>
        <v>11</v>
      </c>
      <c r="BP18" s="217"/>
      <c r="BQ18" s="226">
        <f>SUM(BO18:BP21)</f>
        <v>24</v>
      </c>
      <c r="BR18" s="226"/>
      <c r="BS18" s="217">
        <f>BK18-BO18</f>
        <v>10</v>
      </c>
      <c r="BT18" s="217"/>
      <c r="BU18" s="226">
        <f>BM18-BQ18</f>
        <v>6</v>
      </c>
      <c r="BV18" s="226"/>
      <c r="BW18" s="228">
        <f>RANK(DA10,$DA$8:$DA$17)</f>
        <v>5</v>
      </c>
      <c r="BX18" s="229"/>
      <c r="BY18" s="230"/>
      <c r="BZ18" s="68"/>
      <c r="CA18" s="68"/>
      <c r="CB18" s="68"/>
      <c r="CC18" s="68"/>
      <c r="CD18" s="216">
        <v>6</v>
      </c>
      <c r="CE18" s="69" t="b">
        <f>ISBLANK(H30)</f>
        <v>0</v>
      </c>
      <c r="CF18" s="69" t="b">
        <f>ISBLANK(K30)</f>
        <v>0</v>
      </c>
      <c r="CG18" s="69" t="b">
        <f>ISBLANK(M30)</f>
        <v>0</v>
      </c>
      <c r="CH18" s="69" t="b">
        <f>ISBLANK(P30)</f>
        <v>0</v>
      </c>
      <c r="CI18" s="69" t="b">
        <f>ISBLANK(R30)</f>
        <v>0</v>
      </c>
      <c r="CJ18" s="69" t="b">
        <f>ISBLANK(U30)</f>
        <v>0</v>
      </c>
      <c r="CK18" s="69" t="b">
        <f>ISBLANK(W30)</f>
        <v>0</v>
      </c>
      <c r="CL18" s="69" t="b">
        <f>ISBLANK(Z30)</f>
        <v>0</v>
      </c>
      <c r="CM18" s="69" t="b">
        <f>ISBLANK(AB30)</f>
        <v>0</v>
      </c>
      <c r="CN18" s="69" t="b">
        <f>ISBLANK(AE30)</f>
        <v>0</v>
      </c>
      <c r="CO18" s="69"/>
      <c r="CP18" s="69"/>
      <c r="CQ18" s="69" t="b">
        <f>ISBLANK(AL30)</f>
        <v>0</v>
      </c>
      <c r="CR18" s="69" t="b">
        <f>ISBLANK(AO30)</f>
        <v>0</v>
      </c>
      <c r="CS18" s="69" t="b">
        <f>ISBLANK(AQ30)</f>
        <v>0</v>
      </c>
      <c r="CT18" s="69" t="b">
        <f>ISBLANK(AT30)</f>
        <v>0</v>
      </c>
      <c r="CU18" s="69"/>
      <c r="CV18" s="69"/>
      <c r="CW18" s="69"/>
      <c r="CX18" s="69"/>
      <c r="CY18" s="68"/>
      <c r="DA18" s="68"/>
    </row>
    <row r="19" spans="1:105">
      <c r="A19" s="259"/>
      <c r="B19" s="263"/>
      <c r="C19" s="264"/>
      <c r="D19" s="264"/>
      <c r="E19" s="264"/>
      <c r="F19" s="264"/>
      <c r="G19" s="268"/>
      <c r="H19" s="244" t="str">
        <f>IF(AND(CE31,CF31),IF(H18&gt;K18,"○",IF(H18=K18,"△",IF(H18&lt;K18,"●"))),"")</f>
        <v>●</v>
      </c>
      <c r="I19" s="238"/>
      <c r="J19" s="238"/>
      <c r="K19" s="238"/>
      <c r="L19" s="238"/>
      <c r="M19" s="237" t="str">
        <f>IF(AND(CG31,CH31),IF(M18&gt;P18,"○",IF(M18=P18,"△",IF(M18&lt;P18,"●"))),"")</f>
        <v>○</v>
      </c>
      <c r="N19" s="238"/>
      <c r="O19" s="238"/>
      <c r="P19" s="238"/>
      <c r="Q19" s="239"/>
      <c r="R19" s="275"/>
      <c r="S19" s="275"/>
      <c r="T19" s="275"/>
      <c r="U19" s="275"/>
      <c r="V19" s="275"/>
      <c r="W19" s="237" t="str">
        <f>IF(AND(CK12,CL12),"",IF(W18&gt;Z18,"○",IF(W18=Z18,"△","●")))</f>
        <v>●</v>
      </c>
      <c r="X19" s="238"/>
      <c r="Y19" s="238"/>
      <c r="Z19" s="238"/>
      <c r="AA19" s="239"/>
      <c r="AB19" s="237" t="str">
        <f>IF(AND(CM12,CN12),"",IF(AB18&gt;AE18,"○",IF(AB18=AE18,"△","●")))</f>
        <v>●</v>
      </c>
      <c r="AC19" s="238"/>
      <c r="AD19" s="238"/>
      <c r="AE19" s="238"/>
      <c r="AF19" s="239"/>
      <c r="AG19" s="237" t="str">
        <f>IF(AND(CO12,CP12),"",IF(AG18&gt;AJ18,"○",IF(AG18=AJ18,"△","●")))</f>
        <v>○</v>
      </c>
      <c r="AH19" s="238"/>
      <c r="AI19" s="238"/>
      <c r="AJ19" s="238"/>
      <c r="AK19" s="239"/>
      <c r="AL19" s="237" t="str">
        <f>IF(AND(CQ12,CR12),"",IF(AL18&gt;AO18,"○",IF(AL18=AO18,"△","●")))</f>
        <v>○</v>
      </c>
      <c r="AM19" s="238"/>
      <c r="AN19" s="238"/>
      <c r="AO19" s="238"/>
      <c r="AP19" s="239"/>
      <c r="AQ19" s="237" t="str">
        <f>IF(AND(CS12,CT12),"",IF(AQ18&gt;AT18,"○",IF(AQ18=AT18,"△","●")))</f>
        <v>○</v>
      </c>
      <c r="AR19" s="238"/>
      <c r="AS19" s="238"/>
      <c r="AT19" s="238"/>
      <c r="AU19" s="239"/>
      <c r="AV19" s="255"/>
      <c r="AW19" s="227"/>
      <c r="AX19" s="217"/>
      <c r="AY19" s="217"/>
      <c r="AZ19" s="227"/>
      <c r="BA19" s="227"/>
      <c r="BB19" s="217"/>
      <c r="BC19" s="217"/>
      <c r="BD19" s="227"/>
      <c r="BE19" s="227"/>
      <c r="BF19" s="217"/>
      <c r="BG19" s="217"/>
      <c r="BH19" s="248"/>
      <c r="BI19" s="249"/>
      <c r="BJ19" s="250"/>
      <c r="BK19" s="227"/>
      <c r="BL19" s="227"/>
      <c r="BM19" s="217"/>
      <c r="BN19" s="217"/>
      <c r="BO19" s="227"/>
      <c r="BP19" s="227"/>
      <c r="BQ19" s="217"/>
      <c r="BR19" s="217"/>
      <c r="BS19" s="227"/>
      <c r="BT19" s="227"/>
      <c r="BU19" s="217"/>
      <c r="BV19" s="217"/>
      <c r="BW19" s="231"/>
      <c r="BX19" s="232"/>
      <c r="BY19" s="233"/>
      <c r="BZ19" s="68"/>
      <c r="CA19" s="68"/>
      <c r="CB19" s="68"/>
      <c r="CC19" s="68"/>
      <c r="CD19" s="216"/>
      <c r="CE19" s="69" t="b">
        <f>ISBLANK(H32)</f>
        <v>0</v>
      </c>
      <c r="CF19" s="69" t="b">
        <f>ISBLANK(K32)</f>
        <v>0</v>
      </c>
      <c r="CG19" s="69" t="b">
        <f>ISBLANK(M32)</f>
        <v>0</v>
      </c>
      <c r="CH19" s="69" t="b">
        <f>ISBLANK(P32)</f>
        <v>0</v>
      </c>
      <c r="CI19" s="69" t="b">
        <f>ISBLANK(R32)</f>
        <v>0</v>
      </c>
      <c r="CJ19" s="69" t="b">
        <f>ISBLANK(U32)</f>
        <v>0</v>
      </c>
      <c r="CK19" s="69" t="b">
        <f>ISBLANK(W32)</f>
        <v>0</v>
      </c>
      <c r="CL19" s="69" t="b">
        <f>ISBLANK(Z32)</f>
        <v>0</v>
      </c>
      <c r="CM19" s="69" t="b">
        <f>ISBLANK(AB32)</f>
        <v>0</v>
      </c>
      <c r="CN19" s="69" t="b">
        <f>ISBLANK(AE32)</f>
        <v>0</v>
      </c>
      <c r="CO19" s="69"/>
      <c r="CP19" s="69"/>
      <c r="CQ19" s="69" t="b">
        <f>ISBLANK(AL32)</f>
        <v>0</v>
      </c>
      <c r="CR19" s="69" t="b">
        <f>ISBLANK(AO32)</f>
        <v>0</v>
      </c>
      <c r="CS19" s="69" t="b">
        <f>ISBLANK(AQ32)</f>
        <v>0</v>
      </c>
      <c r="CT19" s="69" t="b">
        <f>ISBLANK(AT32)</f>
        <v>0</v>
      </c>
      <c r="CU19" s="69"/>
      <c r="CV19" s="69"/>
      <c r="CW19" s="69"/>
      <c r="CX19" s="69"/>
      <c r="CY19" s="68"/>
      <c r="DA19" s="68"/>
    </row>
    <row r="20" spans="1:105">
      <c r="A20" s="259"/>
      <c r="B20" s="263"/>
      <c r="C20" s="264"/>
      <c r="D20" s="264"/>
      <c r="E20" s="264"/>
      <c r="F20" s="264"/>
      <c r="G20" s="240" t="s">
        <v>124</v>
      </c>
      <c r="H20" s="242">
        <v>1</v>
      </c>
      <c r="I20" s="243"/>
      <c r="J20" s="71" t="s">
        <v>125</v>
      </c>
      <c r="K20" s="243">
        <v>3</v>
      </c>
      <c r="L20" s="243"/>
      <c r="M20" s="223">
        <v>0</v>
      </c>
      <c r="N20" s="224"/>
      <c r="O20" s="71" t="s">
        <v>125</v>
      </c>
      <c r="P20" s="224">
        <v>2</v>
      </c>
      <c r="Q20" s="225"/>
      <c r="R20" s="275"/>
      <c r="S20" s="275"/>
      <c r="T20" s="275"/>
      <c r="U20" s="275"/>
      <c r="V20" s="275"/>
      <c r="W20" s="223">
        <v>0</v>
      </c>
      <c r="X20" s="224"/>
      <c r="Y20" s="71" t="s">
        <v>125</v>
      </c>
      <c r="Z20" s="224">
        <v>1</v>
      </c>
      <c r="AA20" s="225"/>
      <c r="AB20" s="223">
        <v>0</v>
      </c>
      <c r="AC20" s="224"/>
      <c r="AD20" s="71" t="s">
        <v>125</v>
      </c>
      <c r="AE20" s="224">
        <v>5</v>
      </c>
      <c r="AF20" s="225"/>
      <c r="AG20" s="223">
        <v>1</v>
      </c>
      <c r="AH20" s="224"/>
      <c r="AI20" s="71" t="s">
        <v>125</v>
      </c>
      <c r="AJ20" s="224">
        <v>1</v>
      </c>
      <c r="AK20" s="225"/>
      <c r="AL20" s="223">
        <v>1</v>
      </c>
      <c r="AM20" s="224"/>
      <c r="AN20" s="71" t="s">
        <v>125</v>
      </c>
      <c r="AO20" s="224">
        <v>1</v>
      </c>
      <c r="AP20" s="225"/>
      <c r="AQ20" s="223">
        <v>6</v>
      </c>
      <c r="AR20" s="224"/>
      <c r="AS20" s="71" t="s">
        <v>125</v>
      </c>
      <c r="AT20" s="224">
        <v>0</v>
      </c>
      <c r="AU20" s="225"/>
      <c r="AV20" s="256">
        <f>COUNTIF(H21:AU21,"○")</f>
        <v>1</v>
      </c>
      <c r="AW20" s="217"/>
      <c r="AX20" s="217"/>
      <c r="AY20" s="217"/>
      <c r="AZ20" s="217">
        <f>COUNTIF(H21:AU21,"△")</f>
        <v>2</v>
      </c>
      <c r="BA20" s="217"/>
      <c r="BB20" s="217"/>
      <c r="BC20" s="217"/>
      <c r="BD20" s="217">
        <f>COUNTIF(H21:AU21,"●")</f>
        <v>4</v>
      </c>
      <c r="BE20" s="217"/>
      <c r="BF20" s="217"/>
      <c r="BG20" s="217"/>
      <c r="BH20" s="248"/>
      <c r="BI20" s="249"/>
      <c r="BJ20" s="250"/>
      <c r="BK20" s="217">
        <f>SUM(AB20,W20,AG20,AL20,AQ20,M20,H20)</f>
        <v>9</v>
      </c>
      <c r="BL20" s="217"/>
      <c r="BM20" s="217"/>
      <c r="BN20" s="217"/>
      <c r="BO20" s="217">
        <f>SUM(AE20,Z20,AJ20,AO20,AT20,P20,K20)</f>
        <v>13</v>
      </c>
      <c r="BP20" s="217"/>
      <c r="BQ20" s="217"/>
      <c r="BR20" s="217"/>
      <c r="BS20" s="217">
        <f>BK20-BO20</f>
        <v>-4</v>
      </c>
      <c r="BT20" s="217"/>
      <c r="BU20" s="217"/>
      <c r="BV20" s="217"/>
      <c r="BW20" s="231"/>
      <c r="BX20" s="232"/>
      <c r="BY20" s="233"/>
      <c r="BZ20" s="68"/>
      <c r="CA20" s="68"/>
      <c r="CB20" s="68"/>
      <c r="CC20" s="68"/>
      <c r="CD20" s="216">
        <v>7</v>
      </c>
      <c r="CE20" s="69" t="b">
        <f>ISBLANK(H34)</f>
        <v>0</v>
      </c>
      <c r="CF20" s="69" t="b">
        <f>ISBLANK(K34)</f>
        <v>0</v>
      </c>
      <c r="CG20" s="69" t="b">
        <f>ISBLANK(M34)</f>
        <v>0</v>
      </c>
      <c r="CH20" s="69" t="b">
        <f>ISBLANK(P34)</f>
        <v>0</v>
      </c>
      <c r="CI20" s="69" t="b">
        <f>ISBLANK(R34)</f>
        <v>0</v>
      </c>
      <c r="CJ20" s="69" t="b">
        <f>ISBLANK(U34)</f>
        <v>0</v>
      </c>
      <c r="CK20" s="69" t="b">
        <f>ISBLANK(W34)</f>
        <v>0</v>
      </c>
      <c r="CL20" s="69" t="b">
        <f>ISBLANK(Z34)</f>
        <v>0</v>
      </c>
      <c r="CM20" s="69" t="b">
        <f>ISBLANK(AB34)</f>
        <v>0</v>
      </c>
      <c r="CN20" s="69" t="b">
        <f>ISBLANK(AE34)</f>
        <v>0</v>
      </c>
      <c r="CO20" s="69" t="b">
        <f>ISBLANK(AG34)</f>
        <v>0</v>
      </c>
      <c r="CP20" s="69" t="b">
        <f>ISBLANK(AJ34)</f>
        <v>0</v>
      </c>
      <c r="CQ20" s="69"/>
      <c r="CR20" s="69"/>
      <c r="CS20" s="69" t="b">
        <f>ISBLANK(AQ34)</f>
        <v>0</v>
      </c>
      <c r="CT20" s="69" t="b">
        <f>ISBLANK(AT34)</f>
        <v>0</v>
      </c>
      <c r="CU20" s="69"/>
      <c r="CV20" s="69"/>
      <c r="CW20" s="69"/>
      <c r="CX20" s="69"/>
      <c r="CY20" s="68"/>
      <c r="DA20" s="68"/>
    </row>
    <row r="21" spans="1:105" ht="13.8" thickBot="1">
      <c r="A21" s="259"/>
      <c r="B21" s="265"/>
      <c r="C21" s="266"/>
      <c r="D21" s="266"/>
      <c r="E21" s="266"/>
      <c r="F21" s="266"/>
      <c r="G21" s="241"/>
      <c r="H21" s="219" t="str">
        <f>IF(AND(CE32,CF32),IF(H20&gt;K20,"○",IF(H20=K20,"△","●")),"")</f>
        <v>●</v>
      </c>
      <c r="I21" s="220"/>
      <c r="J21" s="220"/>
      <c r="K21" s="220"/>
      <c r="L21" s="220"/>
      <c r="M21" s="221" t="str">
        <f>IF(AND(CG32,CH32),IF(M20&gt;P20,"○",IF(M20=P20,"△","●")),"")</f>
        <v>●</v>
      </c>
      <c r="N21" s="220"/>
      <c r="O21" s="220"/>
      <c r="P21" s="220"/>
      <c r="Q21" s="222"/>
      <c r="R21" s="275"/>
      <c r="S21" s="275"/>
      <c r="T21" s="275"/>
      <c r="U21" s="275"/>
      <c r="V21" s="275"/>
      <c r="W21" s="223" t="str">
        <f>IF(AND(CK13,CL13),"",IF(W20&gt;Z20,"○",IF(W20=Z20,"△","●")))</f>
        <v>●</v>
      </c>
      <c r="X21" s="224"/>
      <c r="Y21" s="224"/>
      <c r="Z21" s="224"/>
      <c r="AA21" s="225"/>
      <c r="AB21" s="223" t="str">
        <f>IF(AND(CM13,CN13),"",IF(AB20&gt;AE20,"○",IF(AB20=AE20,"△","●")))</f>
        <v>●</v>
      </c>
      <c r="AC21" s="224"/>
      <c r="AD21" s="224"/>
      <c r="AE21" s="224"/>
      <c r="AF21" s="225"/>
      <c r="AG21" s="223" t="str">
        <f>IF(AND(CO13,CP13),"",IF(AG20&gt;AJ20,"○",IF(AG20=AJ20,"△","●")))</f>
        <v>△</v>
      </c>
      <c r="AH21" s="224"/>
      <c r="AI21" s="224"/>
      <c r="AJ21" s="224"/>
      <c r="AK21" s="225"/>
      <c r="AL21" s="223" t="str">
        <f>IF(AND(CQ13,CR13),"",IF(AL20&gt;AO20,"○",IF(AL20=AO20,"△","●")))</f>
        <v>△</v>
      </c>
      <c r="AM21" s="224"/>
      <c r="AN21" s="224"/>
      <c r="AO21" s="224"/>
      <c r="AP21" s="225"/>
      <c r="AQ21" s="223" t="str">
        <f>IF(AND(CS13,CT13),"",IF(AQ20&gt;AT20,"○",IF(AQ20=AT20,"△","●")))</f>
        <v>○</v>
      </c>
      <c r="AR21" s="224"/>
      <c r="AS21" s="224"/>
      <c r="AT21" s="224"/>
      <c r="AU21" s="225"/>
      <c r="AV21" s="256"/>
      <c r="AW21" s="217"/>
      <c r="AX21" s="218"/>
      <c r="AY21" s="218"/>
      <c r="AZ21" s="217"/>
      <c r="BA21" s="217"/>
      <c r="BB21" s="218"/>
      <c r="BC21" s="218"/>
      <c r="BD21" s="217"/>
      <c r="BE21" s="217"/>
      <c r="BF21" s="218"/>
      <c r="BG21" s="218"/>
      <c r="BH21" s="251"/>
      <c r="BI21" s="252"/>
      <c r="BJ21" s="253"/>
      <c r="BK21" s="217"/>
      <c r="BL21" s="217"/>
      <c r="BM21" s="218"/>
      <c r="BN21" s="218"/>
      <c r="BO21" s="217"/>
      <c r="BP21" s="217"/>
      <c r="BQ21" s="218"/>
      <c r="BR21" s="218"/>
      <c r="BS21" s="217"/>
      <c r="BT21" s="217"/>
      <c r="BU21" s="218"/>
      <c r="BV21" s="218"/>
      <c r="BW21" s="231"/>
      <c r="BX21" s="232"/>
      <c r="BY21" s="233"/>
      <c r="BZ21" s="68"/>
      <c r="CA21" s="68"/>
      <c r="CB21" s="68"/>
      <c r="CC21" s="68"/>
      <c r="CD21" s="216"/>
      <c r="CE21" s="69" t="b">
        <f>ISBLANK(H36)</f>
        <v>0</v>
      </c>
      <c r="CF21" s="69" t="b">
        <f>ISBLANK(K36)</f>
        <v>0</v>
      </c>
      <c r="CG21" s="69" t="b">
        <f>ISBLANK(M36)</f>
        <v>0</v>
      </c>
      <c r="CH21" s="69" t="b">
        <f>ISBLANK(P36)</f>
        <v>0</v>
      </c>
      <c r="CI21" s="69" t="b">
        <f>ISBLANK(R36)</f>
        <v>0</v>
      </c>
      <c r="CJ21" s="69" t="b">
        <f>ISBLANK(U36)</f>
        <v>0</v>
      </c>
      <c r="CK21" s="69" t="b">
        <f>ISBLANK(W36)</f>
        <v>0</v>
      </c>
      <c r="CL21" s="69" t="b">
        <f>ISBLANK(Z36)</f>
        <v>0</v>
      </c>
      <c r="CM21" s="69" t="b">
        <f>ISBLANK(AB36)</f>
        <v>0</v>
      </c>
      <c r="CN21" s="69" t="b">
        <f>ISBLANK(AE36)</f>
        <v>0</v>
      </c>
      <c r="CO21" s="69" t="b">
        <f>ISBLANK(AG36)</f>
        <v>0</v>
      </c>
      <c r="CP21" s="69" t="b">
        <f>ISBLANK(AJ36)</f>
        <v>0</v>
      </c>
      <c r="CQ21" s="69"/>
      <c r="CR21" s="69"/>
      <c r="CS21" s="69" t="b">
        <f>ISBLANK(AQ36)</f>
        <v>0</v>
      </c>
      <c r="CT21" s="69" t="b">
        <f>ISBLANK(AT36)</f>
        <v>0</v>
      </c>
      <c r="CU21" s="69"/>
      <c r="CV21" s="69"/>
      <c r="CW21" s="69"/>
      <c r="CX21" s="69"/>
      <c r="CY21" s="68"/>
      <c r="DA21" s="68"/>
    </row>
    <row r="22" spans="1:105" ht="13.8" thickTop="1">
      <c r="A22" s="258">
        <v>4</v>
      </c>
      <c r="B22" s="261" t="s">
        <v>131</v>
      </c>
      <c r="C22" s="262"/>
      <c r="D22" s="262"/>
      <c r="E22" s="262"/>
      <c r="F22" s="262"/>
      <c r="G22" s="267" t="s">
        <v>121</v>
      </c>
      <c r="H22" s="269">
        <v>2</v>
      </c>
      <c r="I22" s="270"/>
      <c r="J22" s="72" t="s">
        <v>122</v>
      </c>
      <c r="K22" s="270">
        <v>6</v>
      </c>
      <c r="L22" s="270"/>
      <c r="M22" s="271">
        <v>3</v>
      </c>
      <c r="N22" s="270"/>
      <c r="O22" s="72" t="s">
        <v>126</v>
      </c>
      <c r="P22" s="270">
        <v>0</v>
      </c>
      <c r="Q22" s="272"/>
      <c r="R22" s="271">
        <v>4</v>
      </c>
      <c r="S22" s="270"/>
      <c r="T22" s="72" t="s">
        <v>122</v>
      </c>
      <c r="U22" s="270">
        <v>2</v>
      </c>
      <c r="V22" s="272"/>
      <c r="W22" s="273"/>
      <c r="X22" s="273"/>
      <c r="Y22" s="273"/>
      <c r="Z22" s="273"/>
      <c r="AA22" s="274"/>
      <c r="AB22" s="271">
        <v>3</v>
      </c>
      <c r="AC22" s="270"/>
      <c r="AD22" s="72" t="s">
        <v>122</v>
      </c>
      <c r="AE22" s="270">
        <v>1</v>
      </c>
      <c r="AF22" s="272"/>
      <c r="AG22" s="271">
        <v>1</v>
      </c>
      <c r="AH22" s="270"/>
      <c r="AI22" s="72" t="s">
        <v>122</v>
      </c>
      <c r="AJ22" s="270">
        <v>0</v>
      </c>
      <c r="AK22" s="272"/>
      <c r="AL22" s="271">
        <v>3</v>
      </c>
      <c r="AM22" s="270"/>
      <c r="AN22" s="72" t="s">
        <v>122</v>
      </c>
      <c r="AO22" s="270">
        <v>0</v>
      </c>
      <c r="AP22" s="272"/>
      <c r="AQ22" s="271">
        <v>4</v>
      </c>
      <c r="AR22" s="270"/>
      <c r="AS22" s="72" t="s">
        <v>122</v>
      </c>
      <c r="AT22" s="270">
        <v>0</v>
      </c>
      <c r="AU22" s="272"/>
      <c r="AV22" s="254">
        <f>COUNTIF(H23:AU23,"○")</f>
        <v>6</v>
      </c>
      <c r="AW22" s="226"/>
      <c r="AX22" s="226">
        <f>SUM(AV22:AW25)</f>
        <v>10</v>
      </c>
      <c r="AY22" s="226"/>
      <c r="AZ22" s="226">
        <f>COUNTIF(H23:AU23,"△")</f>
        <v>0</v>
      </c>
      <c r="BA22" s="226"/>
      <c r="BB22" s="226">
        <f>SUM(AZ22:BA25)</f>
        <v>0</v>
      </c>
      <c r="BC22" s="226"/>
      <c r="BD22" s="226">
        <f>COUNTIF(H23:AU23,"●")</f>
        <v>1</v>
      </c>
      <c r="BE22" s="226"/>
      <c r="BF22" s="226">
        <f>SUM(BD22:BE25)</f>
        <v>4</v>
      </c>
      <c r="BG22" s="226"/>
      <c r="BH22" s="245">
        <f>SUM(AX22*3,BB22)</f>
        <v>30</v>
      </c>
      <c r="BI22" s="246"/>
      <c r="BJ22" s="247"/>
      <c r="BK22" s="226">
        <f>SUM(R22,AG22,AB22,AL22,AQ22,M22,H22)</f>
        <v>20</v>
      </c>
      <c r="BL22" s="226"/>
      <c r="BM22" s="226">
        <f>SUM(BK22:BL25)</f>
        <v>37</v>
      </c>
      <c r="BN22" s="226"/>
      <c r="BO22" s="226">
        <f>SUM(U22,AJ22,AE22,AO22,AT22,P22,K22)</f>
        <v>9</v>
      </c>
      <c r="BP22" s="226"/>
      <c r="BQ22" s="226">
        <f>SUM(BO22:BP25)</f>
        <v>15</v>
      </c>
      <c r="BR22" s="226"/>
      <c r="BS22" s="226">
        <f>BK22-BO22</f>
        <v>11</v>
      </c>
      <c r="BT22" s="226"/>
      <c r="BU22" s="226">
        <f>BM22-BQ22</f>
        <v>22</v>
      </c>
      <c r="BV22" s="226"/>
      <c r="BW22" s="228">
        <f>RANK(DA11,$DA$8:$DA$17)</f>
        <v>3</v>
      </c>
      <c r="BX22" s="229"/>
      <c r="BY22" s="230"/>
      <c r="BZ22" s="68"/>
      <c r="CA22" s="68"/>
      <c r="CB22" s="68"/>
      <c r="CC22" s="68"/>
      <c r="CD22" s="216">
        <v>8</v>
      </c>
      <c r="CE22" s="69" t="b">
        <f>ISBLANK(H38)</f>
        <v>0</v>
      </c>
      <c r="CF22" s="69" t="b">
        <f>ISBLANK(K38)</f>
        <v>0</v>
      </c>
      <c r="CG22" s="69" t="b">
        <f>ISBLANK(M38)</f>
        <v>0</v>
      </c>
      <c r="CH22" s="69" t="b">
        <f>ISBLANK(P38)</f>
        <v>0</v>
      </c>
      <c r="CI22" s="69" t="b">
        <f>ISBLANK(R38)</f>
        <v>0</v>
      </c>
      <c r="CJ22" s="69" t="b">
        <f>ISBLANK(U38)</f>
        <v>0</v>
      </c>
      <c r="CK22" s="69" t="b">
        <f>ISBLANK(W38)</f>
        <v>0</v>
      </c>
      <c r="CL22" s="69" t="b">
        <f>ISBLANK(Z38)</f>
        <v>0</v>
      </c>
      <c r="CM22" s="69" t="b">
        <f>ISBLANK(AB38)</f>
        <v>0</v>
      </c>
      <c r="CN22" s="69" t="b">
        <f>ISBLANK(AE38)</f>
        <v>0</v>
      </c>
      <c r="CO22" s="69" t="b">
        <f>ISBLANK(AG38)</f>
        <v>0</v>
      </c>
      <c r="CP22" s="69" t="b">
        <f>ISBLANK(AJ38)</f>
        <v>0</v>
      </c>
      <c r="CQ22" s="69" t="b">
        <f>ISBLANK(AL38)</f>
        <v>0</v>
      </c>
      <c r="CR22" s="69" t="b">
        <f>ISBLANK(AO38)</f>
        <v>0</v>
      </c>
      <c r="CS22" s="69"/>
      <c r="CT22" s="69"/>
      <c r="CU22" s="69"/>
      <c r="CV22" s="69"/>
      <c r="CW22" s="69"/>
      <c r="CX22" s="69"/>
      <c r="CY22" s="68"/>
      <c r="DA22" s="68"/>
    </row>
    <row r="23" spans="1:105">
      <c r="A23" s="259"/>
      <c r="B23" s="263"/>
      <c r="C23" s="264"/>
      <c r="D23" s="264"/>
      <c r="E23" s="264"/>
      <c r="F23" s="264"/>
      <c r="G23" s="268"/>
      <c r="H23" s="244" t="str">
        <f>IF(AND(CE33,CF33),IF(H22&gt;K22,"○",IF(H22=K22,"△",IF(H22&lt;K22,"●"))),"")</f>
        <v>●</v>
      </c>
      <c r="I23" s="238"/>
      <c r="J23" s="238"/>
      <c r="K23" s="238"/>
      <c r="L23" s="238"/>
      <c r="M23" s="237" t="str">
        <f>IF(AND(CG33,CH33),IF(M22&gt;P22,"○",IF(M22=P22,"△",IF(M22&lt;P22,"●"))),"")</f>
        <v>○</v>
      </c>
      <c r="N23" s="238"/>
      <c r="O23" s="238"/>
      <c r="P23" s="238"/>
      <c r="Q23" s="239"/>
      <c r="R23" s="237" t="str">
        <f>IF(AND(CI33,CJ33),IF(R22&gt;U22,"○",IF(R22=U22,"△",IF(R22&lt;U22,"●"))),"")</f>
        <v>○</v>
      </c>
      <c r="S23" s="238"/>
      <c r="T23" s="238"/>
      <c r="U23" s="238"/>
      <c r="V23" s="239"/>
      <c r="W23" s="275"/>
      <c r="X23" s="275"/>
      <c r="Y23" s="275"/>
      <c r="Z23" s="275"/>
      <c r="AA23" s="276"/>
      <c r="AB23" s="237" t="str">
        <f>IF(AND(CM14,CN14),"",IF(AB22&gt;AE22,"○",IF(AB22=AE22,"△","●")))</f>
        <v>○</v>
      </c>
      <c r="AC23" s="238"/>
      <c r="AD23" s="238"/>
      <c r="AE23" s="238"/>
      <c r="AF23" s="239"/>
      <c r="AG23" s="237" t="str">
        <f>IF(AND(CO14,CP14),"",IF(AG22&gt;AJ22,"○",IF(AG22=AJ22,"△","●")))</f>
        <v>○</v>
      </c>
      <c r="AH23" s="238"/>
      <c r="AI23" s="238"/>
      <c r="AJ23" s="238"/>
      <c r="AK23" s="239"/>
      <c r="AL23" s="237" t="str">
        <f>IF(AND(CQ14,CR14),"",IF(AL22&gt;AO22,"○",IF(AL22=AO22,"△","●")))</f>
        <v>○</v>
      </c>
      <c r="AM23" s="238"/>
      <c r="AN23" s="238"/>
      <c r="AO23" s="238"/>
      <c r="AP23" s="239"/>
      <c r="AQ23" s="237" t="str">
        <f>IF(AND(CS14,CT14),"",IF(AQ22&gt;AT22,"○",IF(AQ22=AT22,"△","●")))</f>
        <v>○</v>
      </c>
      <c r="AR23" s="238"/>
      <c r="AS23" s="238"/>
      <c r="AT23" s="238"/>
      <c r="AU23" s="239"/>
      <c r="AV23" s="255"/>
      <c r="AW23" s="227"/>
      <c r="AX23" s="217"/>
      <c r="AY23" s="217"/>
      <c r="AZ23" s="227"/>
      <c r="BA23" s="227"/>
      <c r="BB23" s="217"/>
      <c r="BC23" s="217"/>
      <c r="BD23" s="227"/>
      <c r="BE23" s="227"/>
      <c r="BF23" s="217"/>
      <c r="BG23" s="217"/>
      <c r="BH23" s="248"/>
      <c r="BI23" s="249"/>
      <c r="BJ23" s="250"/>
      <c r="BK23" s="227"/>
      <c r="BL23" s="227"/>
      <c r="BM23" s="217"/>
      <c r="BN23" s="217"/>
      <c r="BO23" s="227"/>
      <c r="BP23" s="227"/>
      <c r="BQ23" s="217"/>
      <c r="BR23" s="217"/>
      <c r="BS23" s="227"/>
      <c r="BT23" s="227"/>
      <c r="BU23" s="217"/>
      <c r="BV23" s="217"/>
      <c r="BW23" s="231"/>
      <c r="BX23" s="232"/>
      <c r="BY23" s="233"/>
      <c r="BZ23" s="68"/>
      <c r="CA23" s="68"/>
      <c r="CB23" s="68"/>
      <c r="CC23" s="68"/>
      <c r="CD23" s="216"/>
      <c r="CE23" s="69" t="b">
        <f>ISBLANK(H40)</f>
        <v>0</v>
      </c>
      <c r="CF23" s="69" t="b">
        <f>ISBLANK(K40)</f>
        <v>0</v>
      </c>
      <c r="CG23" s="69" t="b">
        <f>ISBLANK(M40)</f>
        <v>0</v>
      </c>
      <c r="CH23" s="69" t="b">
        <f>ISBLANK(P40)</f>
        <v>0</v>
      </c>
      <c r="CI23" s="69" t="b">
        <f>ISBLANK(R40)</f>
        <v>0</v>
      </c>
      <c r="CJ23" s="69" t="b">
        <f>ISBLANK(U40)</f>
        <v>0</v>
      </c>
      <c r="CK23" s="69" t="b">
        <f>ISBLANK(W40)</f>
        <v>0</v>
      </c>
      <c r="CL23" s="69" t="b">
        <f>ISBLANK(Z40)</f>
        <v>0</v>
      </c>
      <c r="CM23" s="69" t="b">
        <f>ISBLANK(AB40)</f>
        <v>0</v>
      </c>
      <c r="CN23" s="69" t="b">
        <f>ISBLANK(AE40)</f>
        <v>0</v>
      </c>
      <c r="CO23" s="69" t="b">
        <f>ISBLANK(AG40)</f>
        <v>0</v>
      </c>
      <c r="CP23" s="69" t="b">
        <f>ISBLANK(AJ40)</f>
        <v>0</v>
      </c>
      <c r="CQ23" s="69" t="b">
        <f>ISBLANK(AL40)</f>
        <v>0</v>
      </c>
      <c r="CR23" s="69" t="b">
        <f>ISBLANK(AO40)</f>
        <v>0</v>
      </c>
      <c r="CS23" s="69"/>
      <c r="CT23" s="69"/>
      <c r="CU23" s="69"/>
      <c r="CV23" s="69"/>
      <c r="CW23" s="69"/>
      <c r="CX23" s="69"/>
      <c r="CY23" s="68"/>
      <c r="DA23" s="68"/>
    </row>
    <row r="24" spans="1:105">
      <c r="A24" s="259"/>
      <c r="B24" s="263"/>
      <c r="C24" s="264"/>
      <c r="D24" s="264"/>
      <c r="E24" s="264"/>
      <c r="F24" s="264"/>
      <c r="G24" s="240" t="s">
        <v>124</v>
      </c>
      <c r="H24" s="242">
        <v>1</v>
      </c>
      <c r="I24" s="243"/>
      <c r="J24" s="71" t="s">
        <v>125</v>
      </c>
      <c r="K24" s="243">
        <v>3</v>
      </c>
      <c r="L24" s="243"/>
      <c r="M24" s="223">
        <v>0</v>
      </c>
      <c r="N24" s="224"/>
      <c r="O24" s="71" t="s">
        <v>125</v>
      </c>
      <c r="P24" s="224">
        <v>1</v>
      </c>
      <c r="Q24" s="225"/>
      <c r="R24" s="223">
        <v>1</v>
      </c>
      <c r="S24" s="224"/>
      <c r="T24" s="71" t="s">
        <v>125</v>
      </c>
      <c r="U24" s="224">
        <v>0</v>
      </c>
      <c r="V24" s="225"/>
      <c r="W24" s="275"/>
      <c r="X24" s="275"/>
      <c r="Y24" s="275"/>
      <c r="Z24" s="275"/>
      <c r="AA24" s="276"/>
      <c r="AB24" s="223">
        <v>1</v>
      </c>
      <c r="AC24" s="224"/>
      <c r="AD24" s="71" t="s">
        <v>125</v>
      </c>
      <c r="AE24" s="224">
        <v>2</v>
      </c>
      <c r="AF24" s="225"/>
      <c r="AG24" s="223">
        <v>7</v>
      </c>
      <c r="AH24" s="224"/>
      <c r="AI24" s="71" t="s">
        <v>125</v>
      </c>
      <c r="AJ24" s="224">
        <v>0</v>
      </c>
      <c r="AK24" s="225"/>
      <c r="AL24" s="223">
        <v>5</v>
      </c>
      <c r="AM24" s="224"/>
      <c r="AN24" s="71" t="s">
        <v>125</v>
      </c>
      <c r="AO24" s="224">
        <v>0</v>
      </c>
      <c r="AP24" s="225"/>
      <c r="AQ24" s="223">
        <v>2</v>
      </c>
      <c r="AR24" s="224"/>
      <c r="AS24" s="71" t="s">
        <v>125</v>
      </c>
      <c r="AT24" s="224">
        <v>0</v>
      </c>
      <c r="AU24" s="225"/>
      <c r="AV24" s="256">
        <f>COUNTIF(H25:AU25,"○")</f>
        <v>4</v>
      </c>
      <c r="AW24" s="217"/>
      <c r="AX24" s="217"/>
      <c r="AY24" s="217"/>
      <c r="AZ24" s="217">
        <f>COUNTIF(H25:AU25,"△")</f>
        <v>0</v>
      </c>
      <c r="BA24" s="217"/>
      <c r="BB24" s="217"/>
      <c r="BC24" s="217"/>
      <c r="BD24" s="217">
        <f>COUNTIF(H25:AU25,"●")</f>
        <v>3</v>
      </c>
      <c r="BE24" s="217"/>
      <c r="BF24" s="217"/>
      <c r="BG24" s="217"/>
      <c r="BH24" s="248"/>
      <c r="BI24" s="249"/>
      <c r="BJ24" s="250"/>
      <c r="BK24" s="217">
        <f>SUM(R24,AG24,AB24,AL24,AQ24,M24,H24)</f>
        <v>17</v>
      </c>
      <c r="BL24" s="217"/>
      <c r="BM24" s="217"/>
      <c r="BN24" s="217"/>
      <c r="BO24" s="217">
        <f>SUM(U24,AJ24,AE24,AO24,AT24,P24,K24)</f>
        <v>6</v>
      </c>
      <c r="BP24" s="217"/>
      <c r="BQ24" s="217"/>
      <c r="BR24" s="217"/>
      <c r="BS24" s="217">
        <f>BK24-BO24</f>
        <v>11</v>
      </c>
      <c r="BT24" s="217"/>
      <c r="BU24" s="217"/>
      <c r="BV24" s="217"/>
      <c r="BW24" s="231"/>
      <c r="BX24" s="232"/>
      <c r="BY24" s="233"/>
      <c r="BZ24" s="68"/>
      <c r="CA24" s="68"/>
      <c r="CB24" s="68"/>
      <c r="CC24" s="68"/>
      <c r="CD24" s="216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8"/>
      <c r="DA24" s="68"/>
    </row>
    <row r="25" spans="1:105" ht="13.8" thickBot="1">
      <c r="A25" s="260"/>
      <c r="B25" s="265"/>
      <c r="C25" s="266"/>
      <c r="D25" s="266"/>
      <c r="E25" s="266"/>
      <c r="F25" s="266"/>
      <c r="G25" s="241"/>
      <c r="H25" s="219" t="str">
        <f>IF(AND(CE34,CF34),IF(H24&gt;K24,"○",IF(H24=K24,"△","●")),"")</f>
        <v>●</v>
      </c>
      <c r="I25" s="220"/>
      <c r="J25" s="220"/>
      <c r="K25" s="220"/>
      <c r="L25" s="220"/>
      <c r="M25" s="221" t="str">
        <f>IF(AND(CG34,CH34),IF(M24&gt;P24,"○",IF(M24=P24,"△","●")),"")</f>
        <v>●</v>
      </c>
      <c r="N25" s="220"/>
      <c r="O25" s="220"/>
      <c r="P25" s="220"/>
      <c r="Q25" s="222"/>
      <c r="R25" s="221" t="str">
        <f>IF(AND(CI34,CJ34),IF(R24&gt;U24,"○",IF(R24=U24,"△","●")),"")</f>
        <v>○</v>
      </c>
      <c r="S25" s="220"/>
      <c r="T25" s="220"/>
      <c r="U25" s="220"/>
      <c r="V25" s="222"/>
      <c r="W25" s="277"/>
      <c r="X25" s="277"/>
      <c r="Y25" s="277"/>
      <c r="Z25" s="277"/>
      <c r="AA25" s="278"/>
      <c r="AB25" s="221" t="str">
        <f>IF(AND(CM15,CN15),"",IF(AB24&gt;AE24,"○",IF(AB24=AE24,"△","●")))</f>
        <v>●</v>
      </c>
      <c r="AC25" s="220"/>
      <c r="AD25" s="220"/>
      <c r="AE25" s="220"/>
      <c r="AF25" s="222"/>
      <c r="AG25" s="221" t="str">
        <f>IF(AND(CO15,CP15),"",IF(AG24&gt;AJ24,"○",IF(AG24=AJ24,"△","●")))</f>
        <v>○</v>
      </c>
      <c r="AH25" s="220"/>
      <c r="AI25" s="220"/>
      <c r="AJ25" s="220"/>
      <c r="AK25" s="222"/>
      <c r="AL25" s="221" t="str">
        <f>IF(AND(CQ15,CR15),"",IF(AL24&gt;AO24,"○",IF(AL24=AO24,"△","●")))</f>
        <v>○</v>
      </c>
      <c r="AM25" s="220"/>
      <c r="AN25" s="220"/>
      <c r="AO25" s="220"/>
      <c r="AP25" s="222"/>
      <c r="AQ25" s="221" t="str">
        <f>IF(AND(CS15,CT15),"",IF(AQ24&gt;AT24,"○",IF(AQ24=AT24,"△","●")))</f>
        <v>○</v>
      </c>
      <c r="AR25" s="220"/>
      <c r="AS25" s="220"/>
      <c r="AT25" s="220"/>
      <c r="AU25" s="222"/>
      <c r="AV25" s="257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51"/>
      <c r="BI25" s="252"/>
      <c r="BJ25" s="253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31"/>
      <c r="BX25" s="232"/>
      <c r="BY25" s="233"/>
      <c r="BZ25" s="68"/>
      <c r="CA25" s="68"/>
      <c r="CB25" s="68"/>
      <c r="CC25" s="68"/>
      <c r="CD25" s="216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8"/>
      <c r="DA25" s="68"/>
    </row>
    <row r="26" spans="1:105" ht="13.8" thickTop="1">
      <c r="A26" s="259">
        <v>5</v>
      </c>
      <c r="B26" s="261" t="s">
        <v>132</v>
      </c>
      <c r="C26" s="262"/>
      <c r="D26" s="262"/>
      <c r="E26" s="262"/>
      <c r="F26" s="262"/>
      <c r="G26" s="267" t="s">
        <v>121</v>
      </c>
      <c r="H26" s="224">
        <v>2</v>
      </c>
      <c r="I26" s="224"/>
      <c r="J26" s="71" t="s">
        <v>123</v>
      </c>
      <c r="K26" s="224">
        <v>1</v>
      </c>
      <c r="L26" s="224"/>
      <c r="M26" s="223">
        <v>2</v>
      </c>
      <c r="N26" s="224"/>
      <c r="O26" s="71" t="s">
        <v>123</v>
      </c>
      <c r="P26" s="224">
        <v>0</v>
      </c>
      <c r="Q26" s="225"/>
      <c r="R26" s="223">
        <v>2</v>
      </c>
      <c r="S26" s="224"/>
      <c r="T26" s="71" t="s">
        <v>123</v>
      </c>
      <c r="U26" s="224">
        <v>1</v>
      </c>
      <c r="V26" s="225"/>
      <c r="W26" s="271">
        <v>1</v>
      </c>
      <c r="X26" s="270"/>
      <c r="Y26" s="72" t="s">
        <v>123</v>
      </c>
      <c r="Z26" s="270">
        <v>3</v>
      </c>
      <c r="AA26" s="272"/>
      <c r="AB26" s="275"/>
      <c r="AC26" s="275"/>
      <c r="AD26" s="275"/>
      <c r="AE26" s="275"/>
      <c r="AF26" s="275"/>
      <c r="AG26" s="223">
        <v>4</v>
      </c>
      <c r="AH26" s="224"/>
      <c r="AI26" s="71" t="s">
        <v>123</v>
      </c>
      <c r="AJ26" s="224">
        <v>1</v>
      </c>
      <c r="AK26" s="225"/>
      <c r="AL26" s="223">
        <v>4</v>
      </c>
      <c r="AM26" s="224"/>
      <c r="AN26" s="71" t="s">
        <v>123</v>
      </c>
      <c r="AO26" s="224">
        <v>1</v>
      </c>
      <c r="AP26" s="225"/>
      <c r="AQ26" s="223">
        <v>3</v>
      </c>
      <c r="AR26" s="224"/>
      <c r="AS26" s="71" t="s">
        <v>123</v>
      </c>
      <c r="AT26" s="224">
        <v>1</v>
      </c>
      <c r="AU26" s="225"/>
      <c r="AV26" s="256">
        <f>COUNTIF(H27:AU27,"○")</f>
        <v>6</v>
      </c>
      <c r="AW26" s="217"/>
      <c r="AX26" s="226">
        <f>SUM(AV26:AW29)</f>
        <v>11</v>
      </c>
      <c r="AY26" s="226"/>
      <c r="AZ26" s="217">
        <f>COUNTIF(H27:AU27,"△")</f>
        <v>0</v>
      </c>
      <c r="BA26" s="217"/>
      <c r="BB26" s="226">
        <f>SUM(AZ26:BA29)</f>
        <v>0</v>
      </c>
      <c r="BC26" s="226"/>
      <c r="BD26" s="217">
        <f>COUNTIF(H27:AU27,"●")</f>
        <v>1</v>
      </c>
      <c r="BE26" s="217"/>
      <c r="BF26" s="226">
        <f>SUM(BD26:BE29)</f>
        <v>3</v>
      </c>
      <c r="BG26" s="226"/>
      <c r="BH26" s="245">
        <f>SUM(AX26*3,BB26)</f>
        <v>33</v>
      </c>
      <c r="BI26" s="246"/>
      <c r="BJ26" s="247"/>
      <c r="BK26" s="217">
        <f>SUM(R26,W26,AL26,AG26,AQ26,M26,H26)</f>
        <v>18</v>
      </c>
      <c r="BL26" s="217"/>
      <c r="BM26" s="226">
        <f>SUM(BK26:BL29)</f>
        <v>52</v>
      </c>
      <c r="BN26" s="226"/>
      <c r="BO26" s="217">
        <f>SUM(U26,Z26,AO26,AJ26,AT26,P26,K26)</f>
        <v>8</v>
      </c>
      <c r="BP26" s="217"/>
      <c r="BQ26" s="226">
        <f>SUM(BO26:BP29)</f>
        <v>14</v>
      </c>
      <c r="BR26" s="226"/>
      <c r="BS26" s="217">
        <f>BK26-BO26</f>
        <v>10</v>
      </c>
      <c r="BT26" s="217"/>
      <c r="BU26" s="226">
        <f>BM26-BQ26</f>
        <v>38</v>
      </c>
      <c r="BV26" s="226"/>
      <c r="BW26" s="228">
        <f>RANK(DA12,$DA$8:$DA$17)</f>
        <v>2</v>
      </c>
      <c r="BX26" s="229"/>
      <c r="BY26" s="230"/>
      <c r="BZ26" s="68"/>
      <c r="CA26" s="68"/>
      <c r="CB26" s="68"/>
      <c r="CC26" s="68"/>
      <c r="CD26" s="216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8"/>
      <c r="DA26" s="68"/>
    </row>
    <row r="27" spans="1:105">
      <c r="A27" s="259"/>
      <c r="B27" s="263"/>
      <c r="C27" s="264"/>
      <c r="D27" s="264"/>
      <c r="E27" s="264"/>
      <c r="F27" s="264"/>
      <c r="G27" s="268"/>
      <c r="H27" s="244" t="str">
        <f>IF(AND(CE35,CF35),IF(H26&gt;K26,"○",IF(H26=K26,"△",IF(H26&lt;K26,"●"))),"")</f>
        <v>○</v>
      </c>
      <c r="I27" s="238"/>
      <c r="J27" s="238"/>
      <c r="K27" s="238"/>
      <c r="L27" s="238"/>
      <c r="M27" s="237" t="str">
        <f>IF(AND(CG35,CH35),IF(M26&gt;P26,"○",IF(M26=P26,"△",IF(M26&lt;P26,"●"))),"")</f>
        <v>○</v>
      </c>
      <c r="N27" s="238"/>
      <c r="O27" s="238"/>
      <c r="P27" s="238"/>
      <c r="Q27" s="239"/>
      <c r="R27" s="237" t="str">
        <f>IF(AND(CI35,CJ35),IF(R26&gt;U26,"○",IF(R26=U26,"△",IF(R26&lt;U26,"●"))),"")</f>
        <v>○</v>
      </c>
      <c r="S27" s="238"/>
      <c r="T27" s="238"/>
      <c r="U27" s="238"/>
      <c r="V27" s="239"/>
      <c r="W27" s="237" t="str">
        <f>IF(AND(CK35,CL35),IF(W26&gt;Z26,"○",IF(W26=Z26,"△",IF(W26&lt;Z26,"●"))),"")</f>
        <v>●</v>
      </c>
      <c r="X27" s="238"/>
      <c r="Y27" s="238"/>
      <c r="Z27" s="238"/>
      <c r="AA27" s="239"/>
      <c r="AB27" s="275"/>
      <c r="AC27" s="275"/>
      <c r="AD27" s="275"/>
      <c r="AE27" s="275"/>
      <c r="AF27" s="275"/>
      <c r="AG27" s="237" t="str">
        <f>IF(AND(CO16,CP16),"",IF(AG26&gt;AJ26,"○",IF(AG26=AJ26,"△","●")))</f>
        <v>○</v>
      </c>
      <c r="AH27" s="238"/>
      <c r="AI27" s="238"/>
      <c r="AJ27" s="238"/>
      <c r="AK27" s="239"/>
      <c r="AL27" s="237" t="str">
        <f>IF(AND(CQ16,CR16),"",IF(AL26&gt;AO26,"○",IF(AL26=AO26,"△","●")))</f>
        <v>○</v>
      </c>
      <c r="AM27" s="238"/>
      <c r="AN27" s="238"/>
      <c r="AO27" s="238"/>
      <c r="AP27" s="239"/>
      <c r="AQ27" s="237" t="str">
        <f>IF(AND(CS16,CT16),"",IF(AQ26&gt;AT26,"○",IF(AQ26=AT26,"△","●")))</f>
        <v>○</v>
      </c>
      <c r="AR27" s="238"/>
      <c r="AS27" s="238"/>
      <c r="AT27" s="238"/>
      <c r="AU27" s="239"/>
      <c r="AV27" s="255"/>
      <c r="AW27" s="227"/>
      <c r="AX27" s="217"/>
      <c r="AY27" s="217"/>
      <c r="AZ27" s="227"/>
      <c r="BA27" s="227"/>
      <c r="BB27" s="217"/>
      <c r="BC27" s="217"/>
      <c r="BD27" s="227"/>
      <c r="BE27" s="227"/>
      <c r="BF27" s="217"/>
      <c r="BG27" s="217"/>
      <c r="BH27" s="248"/>
      <c r="BI27" s="249"/>
      <c r="BJ27" s="250"/>
      <c r="BK27" s="227"/>
      <c r="BL27" s="227"/>
      <c r="BM27" s="217"/>
      <c r="BN27" s="217"/>
      <c r="BO27" s="227"/>
      <c r="BP27" s="227"/>
      <c r="BQ27" s="217"/>
      <c r="BR27" s="217"/>
      <c r="BS27" s="227"/>
      <c r="BT27" s="227"/>
      <c r="BU27" s="217"/>
      <c r="BV27" s="217"/>
      <c r="BW27" s="231"/>
      <c r="BX27" s="232"/>
      <c r="BY27" s="233"/>
      <c r="BZ27" s="68"/>
      <c r="CA27" s="68"/>
      <c r="CB27" s="68"/>
      <c r="CC27" s="68"/>
      <c r="CD27" s="216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8"/>
      <c r="DA27" s="68"/>
    </row>
    <row r="28" spans="1:105" ht="17.399999999999999">
      <c r="A28" s="259"/>
      <c r="B28" s="263"/>
      <c r="C28" s="264"/>
      <c r="D28" s="264"/>
      <c r="E28" s="264"/>
      <c r="F28" s="264"/>
      <c r="G28" s="240" t="s">
        <v>124</v>
      </c>
      <c r="H28" s="242">
        <v>1</v>
      </c>
      <c r="I28" s="243"/>
      <c r="J28" s="71" t="s">
        <v>125</v>
      </c>
      <c r="K28" s="243">
        <v>2</v>
      </c>
      <c r="L28" s="243"/>
      <c r="M28" s="223">
        <v>1</v>
      </c>
      <c r="N28" s="224"/>
      <c r="O28" s="71" t="s">
        <v>125</v>
      </c>
      <c r="P28" s="224">
        <v>2</v>
      </c>
      <c r="Q28" s="225"/>
      <c r="R28" s="223">
        <v>5</v>
      </c>
      <c r="S28" s="224"/>
      <c r="T28" s="71" t="s">
        <v>125</v>
      </c>
      <c r="U28" s="224">
        <v>0</v>
      </c>
      <c r="V28" s="225"/>
      <c r="W28" s="223">
        <v>2</v>
      </c>
      <c r="X28" s="224"/>
      <c r="Y28" s="71" t="s">
        <v>125</v>
      </c>
      <c r="Z28" s="224">
        <v>1</v>
      </c>
      <c r="AA28" s="225"/>
      <c r="AB28" s="275"/>
      <c r="AC28" s="275"/>
      <c r="AD28" s="275"/>
      <c r="AE28" s="275"/>
      <c r="AF28" s="275"/>
      <c r="AG28" s="223">
        <v>6</v>
      </c>
      <c r="AH28" s="224"/>
      <c r="AI28" s="71" t="s">
        <v>125</v>
      </c>
      <c r="AJ28" s="224">
        <v>0</v>
      </c>
      <c r="AK28" s="225"/>
      <c r="AL28" s="223">
        <v>14</v>
      </c>
      <c r="AM28" s="224"/>
      <c r="AN28" s="71" t="s">
        <v>125</v>
      </c>
      <c r="AO28" s="224">
        <v>1</v>
      </c>
      <c r="AP28" s="225"/>
      <c r="AQ28" s="223">
        <v>5</v>
      </c>
      <c r="AR28" s="224"/>
      <c r="AS28" s="71" t="s">
        <v>125</v>
      </c>
      <c r="AT28" s="224">
        <v>0</v>
      </c>
      <c r="AU28" s="225"/>
      <c r="AV28" s="256">
        <f>COUNTIF(H29:AU29,"○")</f>
        <v>5</v>
      </c>
      <c r="AW28" s="217"/>
      <c r="AX28" s="217"/>
      <c r="AY28" s="217"/>
      <c r="AZ28" s="217">
        <f>COUNTIF(H29:AU29,"△")</f>
        <v>0</v>
      </c>
      <c r="BA28" s="217"/>
      <c r="BB28" s="217"/>
      <c r="BC28" s="217"/>
      <c r="BD28" s="217">
        <f>COUNTIF(H29:AU29,"●")</f>
        <v>2</v>
      </c>
      <c r="BE28" s="217"/>
      <c r="BF28" s="217"/>
      <c r="BG28" s="217"/>
      <c r="BH28" s="248"/>
      <c r="BI28" s="249"/>
      <c r="BJ28" s="250"/>
      <c r="BK28" s="217">
        <f>SUM(R28,W28,AL28,AG28,AQ28,M28,H28)</f>
        <v>34</v>
      </c>
      <c r="BL28" s="217"/>
      <c r="BM28" s="217"/>
      <c r="BN28" s="217"/>
      <c r="BO28" s="217">
        <f>SUM(U28,Z28,AO28,AJ28,AT28,P28,K28)</f>
        <v>6</v>
      </c>
      <c r="BP28" s="217"/>
      <c r="BQ28" s="217"/>
      <c r="BR28" s="217"/>
      <c r="BS28" s="217">
        <f>BK28-BO28</f>
        <v>28</v>
      </c>
      <c r="BT28" s="217"/>
      <c r="BU28" s="217"/>
      <c r="BV28" s="217"/>
      <c r="BW28" s="231"/>
      <c r="BX28" s="232"/>
      <c r="BY28" s="233"/>
      <c r="BZ28" s="68"/>
      <c r="CA28" s="95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DA28" s="68"/>
    </row>
    <row r="29" spans="1:105" ht="13.8" thickBot="1">
      <c r="A29" s="259"/>
      <c r="B29" s="265"/>
      <c r="C29" s="266"/>
      <c r="D29" s="266"/>
      <c r="E29" s="266"/>
      <c r="F29" s="266"/>
      <c r="G29" s="241"/>
      <c r="H29" s="219" t="str">
        <f>IF(AND(CE36,CF36),IF(H28&gt;K28,"○",IF(H28=K28,"△","●")),"")</f>
        <v>●</v>
      </c>
      <c r="I29" s="220"/>
      <c r="J29" s="220"/>
      <c r="K29" s="220"/>
      <c r="L29" s="220"/>
      <c r="M29" s="221" t="str">
        <f>IF(AND(CG36,CH36),IF(M28&gt;P28,"○",IF(M28=P28,"△","●")),"")</f>
        <v>●</v>
      </c>
      <c r="N29" s="220"/>
      <c r="O29" s="220"/>
      <c r="P29" s="220"/>
      <c r="Q29" s="222"/>
      <c r="R29" s="221" t="str">
        <f>IF(AND(CI36,CJ36),IF(R28&gt;U28,"○",IF(R28=U28,"△","●")),"")</f>
        <v>○</v>
      </c>
      <c r="S29" s="220"/>
      <c r="T29" s="220"/>
      <c r="U29" s="220"/>
      <c r="V29" s="222"/>
      <c r="W29" s="221" t="str">
        <f>IF(AND(CK36,CL36),IF(W28&gt;Z28,"○",IF(W28=Z28,"△","●")),"")</f>
        <v>○</v>
      </c>
      <c r="X29" s="220"/>
      <c r="Y29" s="220"/>
      <c r="Z29" s="220"/>
      <c r="AA29" s="222"/>
      <c r="AB29" s="275"/>
      <c r="AC29" s="275"/>
      <c r="AD29" s="275"/>
      <c r="AE29" s="275"/>
      <c r="AF29" s="275"/>
      <c r="AG29" s="223" t="str">
        <f>IF(AND(CO17,CP17),"",IF(AG28&gt;AJ28,"○",IF(AG28=AJ28,"△","●")))</f>
        <v>○</v>
      </c>
      <c r="AH29" s="224"/>
      <c r="AI29" s="224"/>
      <c r="AJ29" s="224"/>
      <c r="AK29" s="225"/>
      <c r="AL29" s="223" t="str">
        <f>IF(AND(CQ17,CR17),"",IF(AL28&gt;AO28,"○",IF(AL28=AO28,"△","●")))</f>
        <v>○</v>
      </c>
      <c r="AM29" s="224"/>
      <c r="AN29" s="224"/>
      <c r="AO29" s="224"/>
      <c r="AP29" s="225"/>
      <c r="AQ29" s="223" t="str">
        <f>IF(AND(CS17,CT17),"",IF(AQ28&gt;AT28,"○",IF(AQ28=AT28,"△","●")))</f>
        <v>○</v>
      </c>
      <c r="AR29" s="224"/>
      <c r="AS29" s="224"/>
      <c r="AT29" s="224"/>
      <c r="AU29" s="225"/>
      <c r="AV29" s="256"/>
      <c r="AW29" s="217"/>
      <c r="AX29" s="218"/>
      <c r="AY29" s="218"/>
      <c r="AZ29" s="217"/>
      <c r="BA29" s="217"/>
      <c r="BB29" s="218"/>
      <c r="BC29" s="218"/>
      <c r="BD29" s="217"/>
      <c r="BE29" s="217"/>
      <c r="BF29" s="218"/>
      <c r="BG29" s="218"/>
      <c r="BH29" s="251"/>
      <c r="BI29" s="252"/>
      <c r="BJ29" s="253"/>
      <c r="BK29" s="217"/>
      <c r="BL29" s="217"/>
      <c r="BM29" s="218"/>
      <c r="BN29" s="218"/>
      <c r="BO29" s="217"/>
      <c r="BP29" s="217"/>
      <c r="BQ29" s="218"/>
      <c r="BR29" s="218"/>
      <c r="BS29" s="217"/>
      <c r="BT29" s="217"/>
      <c r="BU29" s="218"/>
      <c r="BV29" s="218"/>
      <c r="BW29" s="231"/>
      <c r="BX29" s="232"/>
      <c r="BY29" s="233"/>
      <c r="BZ29" s="68"/>
      <c r="CA29" s="68"/>
      <c r="CB29" s="68"/>
      <c r="CC29" s="68"/>
      <c r="CD29" s="216">
        <v>2</v>
      </c>
      <c r="CE29" s="69" t="b">
        <f>ISNUMBER(H14)</f>
        <v>1</v>
      </c>
      <c r="CF29" s="69" t="b">
        <f>ISNUMBER(K14)</f>
        <v>1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8"/>
      <c r="CX29" s="68"/>
      <c r="CY29" s="68"/>
      <c r="DA29" s="68"/>
    </row>
    <row r="30" spans="1:105" ht="13.8" thickTop="1">
      <c r="A30" s="258">
        <v>6</v>
      </c>
      <c r="B30" s="261" t="s">
        <v>72</v>
      </c>
      <c r="C30" s="262"/>
      <c r="D30" s="262"/>
      <c r="E30" s="262"/>
      <c r="F30" s="262"/>
      <c r="G30" s="267" t="s">
        <v>121</v>
      </c>
      <c r="H30" s="269">
        <v>1</v>
      </c>
      <c r="I30" s="270"/>
      <c r="J30" s="72" t="s">
        <v>123</v>
      </c>
      <c r="K30" s="270">
        <v>10</v>
      </c>
      <c r="L30" s="270"/>
      <c r="M30" s="271">
        <v>2</v>
      </c>
      <c r="N30" s="270"/>
      <c r="O30" s="72" t="s">
        <v>123</v>
      </c>
      <c r="P30" s="270">
        <v>3</v>
      </c>
      <c r="Q30" s="272"/>
      <c r="R30" s="271">
        <v>0</v>
      </c>
      <c r="S30" s="270"/>
      <c r="T30" s="72" t="s">
        <v>123</v>
      </c>
      <c r="U30" s="270">
        <v>3</v>
      </c>
      <c r="V30" s="272"/>
      <c r="W30" s="271">
        <v>0</v>
      </c>
      <c r="X30" s="270"/>
      <c r="Y30" s="72" t="s">
        <v>123</v>
      </c>
      <c r="Z30" s="270">
        <v>1</v>
      </c>
      <c r="AA30" s="272"/>
      <c r="AB30" s="271">
        <v>1</v>
      </c>
      <c r="AC30" s="270"/>
      <c r="AD30" s="72" t="s">
        <v>123</v>
      </c>
      <c r="AE30" s="270">
        <v>4</v>
      </c>
      <c r="AF30" s="272"/>
      <c r="AG30" s="273"/>
      <c r="AH30" s="273"/>
      <c r="AI30" s="273"/>
      <c r="AJ30" s="273"/>
      <c r="AK30" s="274"/>
      <c r="AL30" s="271">
        <v>1</v>
      </c>
      <c r="AM30" s="270"/>
      <c r="AN30" s="72" t="s">
        <v>123</v>
      </c>
      <c r="AO30" s="270">
        <v>0</v>
      </c>
      <c r="AP30" s="272"/>
      <c r="AQ30" s="271">
        <v>4</v>
      </c>
      <c r="AR30" s="270"/>
      <c r="AS30" s="72" t="s">
        <v>123</v>
      </c>
      <c r="AT30" s="270">
        <v>0</v>
      </c>
      <c r="AU30" s="272"/>
      <c r="AV30" s="254">
        <f>COUNTIF(H31:AU31,"○")</f>
        <v>2</v>
      </c>
      <c r="AW30" s="226"/>
      <c r="AX30" s="226">
        <f>SUM(AV30:AW33)</f>
        <v>3</v>
      </c>
      <c r="AY30" s="226"/>
      <c r="AZ30" s="226">
        <f>COUNTIF(H31:AU31,"△")</f>
        <v>0</v>
      </c>
      <c r="BA30" s="226"/>
      <c r="BB30" s="226">
        <f>SUM(AZ30:BA33)</f>
        <v>2</v>
      </c>
      <c r="BC30" s="226"/>
      <c r="BD30" s="226">
        <f>COUNTIF(H31:AU31,"●")</f>
        <v>5</v>
      </c>
      <c r="BE30" s="226"/>
      <c r="BF30" s="226">
        <f>SUM(BD30:BE33)</f>
        <v>9</v>
      </c>
      <c r="BG30" s="226"/>
      <c r="BH30" s="245">
        <f>SUM(AX30*3,BB30)</f>
        <v>11</v>
      </c>
      <c r="BI30" s="246"/>
      <c r="BJ30" s="247"/>
      <c r="BK30" s="226">
        <f>SUM(R30,W30,AB30,AQ30,AL30,M30,H30)</f>
        <v>9</v>
      </c>
      <c r="BL30" s="226"/>
      <c r="BM30" s="226">
        <f>SUM(BK30:BL33)</f>
        <v>19</v>
      </c>
      <c r="BN30" s="226"/>
      <c r="BO30" s="226">
        <f>SUM(U30,Z30,AE30,AT30,AO30,P30,K30)</f>
        <v>21</v>
      </c>
      <c r="BP30" s="226"/>
      <c r="BQ30" s="226">
        <f>SUM(BO30:BP33)</f>
        <v>42</v>
      </c>
      <c r="BR30" s="226"/>
      <c r="BS30" s="226">
        <f>BK30-BO30</f>
        <v>-12</v>
      </c>
      <c r="BT30" s="226"/>
      <c r="BU30" s="226">
        <f>BM30-BQ30</f>
        <v>-23</v>
      </c>
      <c r="BV30" s="226"/>
      <c r="BW30" s="228">
        <f>RANK(DA13,$DA$8:$DA$17)</f>
        <v>6</v>
      </c>
      <c r="BX30" s="229"/>
      <c r="BY30" s="230"/>
      <c r="BZ30" s="68"/>
      <c r="CA30" s="68"/>
      <c r="CB30" s="68"/>
      <c r="CC30" s="68"/>
      <c r="CD30" s="216"/>
      <c r="CE30" s="69" t="b">
        <f>ISNUMBER(H16)</f>
        <v>1</v>
      </c>
      <c r="CF30" s="69" t="b">
        <f>ISNUMBER(K16)</f>
        <v>1</v>
      </c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8"/>
      <c r="CX30" s="68"/>
      <c r="CY30" s="68"/>
      <c r="DA30" s="68"/>
    </row>
    <row r="31" spans="1:105">
      <c r="A31" s="259"/>
      <c r="B31" s="263"/>
      <c r="C31" s="264"/>
      <c r="D31" s="264"/>
      <c r="E31" s="264"/>
      <c r="F31" s="264"/>
      <c r="G31" s="268"/>
      <c r="H31" s="244" t="str">
        <f>IF(AND(CE37,CF37),IF(H30&gt;K30,"○",IF(H30=K30,"△",IF(H30&lt;K30,"●"))),"")</f>
        <v>●</v>
      </c>
      <c r="I31" s="238"/>
      <c r="J31" s="238"/>
      <c r="K31" s="238"/>
      <c r="L31" s="238"/>
      <c r="M31" s="237" t="str">
        <f>IF(AND(CG37,CH37),IF(M30&gt;P30,"○",IF(M30=P30,"△",IF(M30&lt;P30,"●"))),"")</f>
        <v>●</v>
      </c>
      <c r="N31" s="238"/>
      <c r="O31" s="238"/>
      <c r="P31" s="238"/>
      <c r="Q31" s="239"/>
      <c r="R31" s="237" t="str">
        <f>IF(AND(CI37,CJ37),IF(R30&gt;U30,"○",IF(R30=U30,"△",IF(R30&lt;U30,"●"))),"")</f>
        <v>●</v>
      </c>
      <c r="S31" s="238"/>
      <c r="T31" s="238"/>
      <c r="U31" s="238"/>
      <c r="V31" s="239"/>
      <c r="W31" s="237" t="str">
        <f>IF(AND(CK37,CL37),IF(W30&gt;Z30,"○",IF(W30=Z30,"△",IF(W30&lt;Z30,"●"))),"")</f>
        <v>●</v>
      </c>
      <c r="X31" s="238"/>
      <c r="Y31" s="238"/>
      <c r="Z31" s="238"/>
      <c r="AA31" s="239"/>
      <c r="AB31" s="237" t="str">
        <f>IF(AND(CM37,CN37),IF(AB30&gt;AE30,"○",IF(AB30=AE30,"△",IF(AB30&lt;AE30,"●"))),"")</f>
        <v>●</v>
      </c>
      <c r="AC31" s="238"/>
      <c r="AD31" s="238"/>
      <c r="AE31" s="238"/>
      <c r="AF31" s="239"/>
      <c r="AG31" s="275"/>
      <c r="AH31" s="275"/>
      <c r="AI31" s="275"/>
      <c r="AJ31" s="275"/>
      <c r="AK31" s="276"/>
      <c r="AL31" s="237" t="str">
        <f>IF(AND(CQ18,CR18),"",IF(AL30&gt;AO30,"○",IF(AL30=AO30,"△","●")))</f>
        <v>○</v>
      </c>
      <c r="AM31" s="238"/>
      <c r="AN31" s="238"/>
      <c r="AO31" s="238"/>
      <c r="AP31" s="239"/>
      <c r="AQ31" s="237" t="str">
        <f>IF(AND(CS18,CT18),"",IF(AQ30&gt;AT30,"○",IF(AQ30=AT30,"△","●")))</f>
        <v>○</v>
      </c>
      <c r="AR31" s="238"/>
      <c r="AS31" s="238"/>
      <c r="AT31" s="238"/>
      <c r="AU31" s="239"/>
      <c r="AV31" s="255"/>
      <c r="AW31" s="227"/>
      <c r="AX31" s="217"/>
      <c r="AY31" s="217"/>
      <c r="AZ31" s="227"/>
      <c r="BA31" s="227"/>
      <c r="BB31" s="217"/>
      <c r="BC31" s="217"/>
      <c r="BD31" s="227"/>
      <c r="BE31" s="227"/>
      <c r="BF31" s="217"/>
      <c r="BG31" s="217"/>
      <c r="BH31" s="248"/>
      <c r="BI31" s="249"/>
      <c r="BJ31" s="250"/>
      <c r="BK31" s="227"/>
      <c r="BL31" s="227"/>
      <c r="BM31" s="217"/>
      <c r="BN31" s="217"/>
      <c r="BO31" s="227"/>
      <c r="BP31" s="227"/>
      <c r="BQ31" s="217"/>
      <c r="BR31" s="217"/>
      <c r="BS31" s="227"/>
      <c r="BT31" s="227"/>
      <c r="BU31" s="217"/>
      <c r="BV31" s="217"/>
      <c r="BW31" s="231"/>
      <c r="BX31" s="232"/>
      <c r="BY31" s="233"/>
      <c r="BZ31" s="68"/>
      <c r="CA31" s="68"/>
      <c r="CB31" s="68"/>
      <c r="CC31" s="68"/>
      <c r="CD31" s="216">
        <v>3</v>
      </c>
      <c r="CE31" s="69" t="b">
        <f>ISNUMBER(H18)</f>
        <v>1</v>
      </c>
      <c r="CF31" s="69" t="b">
        <f>ISNUMBER(K18)</f>
        <v>1</v>
      </c>
      <c r="CG31" s="69" t="b">
        <f>ISNUMBER(M18)</f>
        <v>1</v>
      </c>
      <c r="CH31" s="69" t="b">
        <f>ISNUMBER(P18)</f>
        <v>1</v>
      </c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8"/>
      <c r="CX31" s="68"/>
      <c r="CY31" s="68"/>
      <c r="DA31" s="68"/>
    </row>
    <row r="32" spans="1:105">
      <c r="A32" s="259"/>
      <c r="B32" s="263"/>
      <c r="C32" s="264"/>
      <c r="D32" s="264"/>
      <c r="E32" s="264"/>
      <c r="F32" s="264"/>
      <c r="G32" s="240" t="s">
        <v>124</v>
      </c>
      <c r="H32" s="242">
        <v>1</v>
      </c>
      <c r="I32" s="243"/>
      <c r="J32" s="71" t="s">
        <v>125</v>
      </c>
      <c r="K32" s="243">
        <v>4</v>
      </c>
      <c r="L32" s="243"/>
      <c r="M32" s="223">
        <v>1</v>
      </c>
      <c r="N32" s="224"/>
      <c r="O32" s="71" t="s">
        <v>125</v>
      </c>
      <c r="P32" s="224">
        <v>2</v>
      </c>
      <c r="Q32" s="225"/>
      <c r="R32" s="223">
        <v>1</v>
      </c>
      <c r="S32" s="224"/>
      <c r="T32" s="71" t="s">
        <v>125</v>
      </c>
      <c r="U32" s="224">
        <v>1</v>
      </c>
      <c r="V32" s="225"/>
      <c r="W32" s="223">
        <v>0</v>
      </c>
      <c r="X32" s="224"/>
      <c r="Y32" s="71" t="s">
        <v>125</v>
      </c>
      <c r="Z32" s="224">
        <v>7</v>
      </c>
      <c r="AA32" s="225"/>
      <c r="AB32" s="223">
        <v>0</v>
      </c>
      <c r="AC32" s="224"/>
      <c r="AD32" s="71" t="s">
        <v>125</v>
      </c>
      <c r="AE32" s="224">
        <v>6</v>
      </c>
      <c r="AF32" s="225"/>
      <c r="AG32" s="275"/>
      <c r="AH32" s="275"/>
      <c r="AI32" s="275"/>
      <c r="AJ32" s="275"/>
      <c r="AK32" s="276"/>
      <c r="AL32" s="223">
        <v>7</v>
      </c>
      <c r="AM32" s="224"/>
      <c r="AN32" s="71" t="s">
        <v>125</v>
      </c>
      <c r="AO32" s="224">
        <v>1</v>
      </c>
      <c r="AP32" s="225"/>
      <c r="AQ32" s="223">
        <v>0</v>
      </c>
      <c r="AR32" s="224"/>
      <c r="AS32" s="71" t="s">
        <v>125</v>
      </c>
      <c r="AT32" s="224">
        <v>0</v>
      </c>
      <c r="AU32" s="225"/>
      <c r="AV32" s="256">
        <f>COUNTIF(H33:AU33,"○")</f>
        <v>1</v>
      </c>
      <c r="AW32" s="217"/>
      <c r="AX32" s="217"/>
      <c r="AY32" s="217"/>
      <c r="AZ32" s="217">
        <f>COUNTIF(H33:AU33,"△")</f>
        <v>2</v>
      </c>
      <c r="BA32" s="217"/>
      <c r="BB32" s="217"/>
      <c r="BC32" s="217"/>
      <c r="BD32" s="217">
        <f>COUNTIF(H33:AU33,"●")</f>
        <v>4</v>
      </c>
      <c r="BE32" s="217"/>
      <c r="BF32" s="217"/>
      <c r="BG32" s="217"/>
      <c r="BH32" s="248"/>
      <c r="BI32" s="249"/>
      <c r="BJ32" s="250"/>
      <c r="BK32" s="217">
        <f>SUM(R32,W32,AB32,AQ32,AL32,M32,H32)</f>
        <v>10</v>
      </c>
      <c r="BL32" s="217"/>
      <c r="BM32" s="217"/>
      <c r="BN32" s="217"/>
      <c r="BO32" s="217">
        <f>SUM(U32,Z32,AE32,AT32,AO32,P32,K32)</f>
        <v>21</v>
      </c>
      <c r="BP32" s="217"/>
      <c r="BQ32" s="217"/>
      <c r="BR32" s="217"/>
      <c r="BS32" s="217">
        <f>BK32-BO32</f>
        <v>-11</v>
      </c>
      <c r="BT32" s="217"/>
      <c r="BU32" s="217"/>
      <c r="BV32" s="217"/>
      <c r="BW32" s="231"/>
      <c r="BX32" s="232"/>
      <c r="BY32" s="233"/>
      <c r="BZ32" s="68"/>
      <c r="CA32" s="68"/>
      <c r="CB32" s="68"/>
      <c r="CC32" s="68"/>
      <c r="CD32" s="216"/>
      <c r="CE32" s="69" t="b">
        <f>ISNUMBER(H20)</f>
        <v>1</v>
      </c>
      <c r="CF32" s="69" t="b">
        <f>ISNUMBER(K20)</f>
        <v>1</v>
      </c>
      <c r="CG32" s="69" t="b">
        <f>ISNUMBER(M20)</f>
        <v>1</v>
      </c>
      <c r="CH32" s="69" t="b">
        <f>ISNUMBER(P20)</f>
        <v>1</v>
      </c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8"/>
      <c r="CX32" s="68"/>
      <c r="CY32" s="68"/>
      <c r="DA32" s="68"/>
    </row>
    <row r="33" spans="1:105" ht="13.8" thickBot="1">
      <c r="A33" s="260"/>
      <c r="B33" s="265"/>
      <c r="C33" s="266"/>
      <c r="D33" s="266"/>
      <c r="E33" s="266"/>
      <c r="F33" s="266"/>
      <c r="G33" s="241"/>
      <c r="H33" s="219" t="str">
        <f>IF(AND(CE38,CF38),IF(H32&gt;K32,"○",IF(H32=K32,"△","●")),"")</f>
        <v>●</v>
      </c>
      <c r="I33" s="220"/>
      <c r="J33" s="220"/>
      <c r="K33" s="220"/>
      <c r="L33" s="220"/>
      <c r="M33" s="221" t="str">
        <f>IF(AND(CG38,CH38),IF(M32&gt;P32,"○",IF(M32=P32,"△","●")),"")</f>
        <v>●</v>
      </c>
      <c r="N33" s="220"/>
      <c r="O33" s="220"/>
      <c r="P33" s="220"/>
      <c r="Q33" s="222"/>
      <c r="R33" s="221" t="s">
        <v>218</v>
      </c>
      <c r="S33" s="220"/>
      <c r="T33" s="220"/>
      <c r="U33" s="220"/>
      <c r="V33" s="222"/>
      <c r="W33" s="221" t="str">
        <f>IF(AND(CK38,CL38),IF(W32&gt;Z32,"○",IF(W32=Z32,"△","●")),"")</f>
        <v>●</v>
      </c>
      <c r="X33" s="220"/>
      <c r="Y33" s="220"/>
      <c r="Z33" s="220"/>
      <c r="AA33" s="222"/>
      <c r="AB33" s="221" t="str">
        <f>IF(AND(CM38,CN38),IF(AB32&gt;AE32,"○",IF(AB32=AE32,"△","●")),"")</f>
        <v>●</v>
      </c>
      <c r="AC33" s="220"/>
      <c r="AD33" s="220"/>
      <c r="AE33" s="220"/>
      <c r="AF33" s="222"/>
      <c r="AG33" s="277"/>
      <c r="AH33" s="277"/>
      <c r="AI33" s="277"/>
      <c r="AJ33" s="277"/>
      <c r="AK33" s="278"/>
      <c r="AL33" s="221" t="str">
        <f>IF(AND(CQ19,CR19),"",IF(AL32&gt;AO32,"○",IF(AL32=AO32,"△","●")))</f>
        <v>○</v>
      </c>
      <c r="AM33" s="220"/>
      <c r="AN33" s="220"/>
      <c r="AO33" s="220"/>
      <c r="AP33" s="222"/>
      <c r="AQ33" s="221" t="str">
        <f>IF(AND(CS19,CT19),"",IF(AQ32&gt;AT32,"○",IF(AQ32=AT32,"△","●")))</f>
        <v>△</v>
      </c>
      <c r="AR33" s="220"/>
      <c r="AS33" s="220"/>
      <c r="AT33" s="220"/>
      <c r="AU33" s="222"/>
      <c r="AV33" s="257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51"/>
      <c r="BI33" s="252"/>
      <c r="BJ33" s="253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31"/>
      <c r="BX33" s="232"/>
      <c r="BY33" s="233"/>
      <c r="BZ33" s="68"/>
      <c r="CA33" s="68"/>
      <c r="CB33" s="68"/>
      <c r="CC33" s="68"/>
      <c r="CD33" s="216">
        <v>4</v>
      </c>
      <c r="CE33" s="69" t="b">
        <f>ISNUMBER(H22)</f>
        <v>1</v>
      </c>
      <c r="CF33" s="69" t="b">
        <f>ISNUMBER(K22)</f>
        <v>1</v>
      </c>
      <c r="CG33" s="69" t="b">
        <f>ISNUMBER(M22)</f>
        <v>1</v>
      </c>
      <c r="CH33" s="69" t="b">
        <f>ISNUMBER(P22)</f>
        <v>1</v>
      </c>
      <c r="CI33" s="69" t="b">
        <f>ISNUMBER(R22)</f>
        <v>1</v>
      </c>
      <c r="CJ33" s="69" t="b">
        <f>ISNUMBER(U22)</f>
        <v>1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8"/>
      <c r="CX33" s="68"/>
      <c r="CY33" s="68"/>
      <c r="DA33" s="68"/>
    </row>
    <row r="34" spans="1:105" ht="13.8" thickTop="1">
      <c r="A34" s="259">
        <v>7</v>
      </c>
      <c r="B34" s="261" t="s">
        <v>73</v>
      </c>
      <c r="C34" s="262"/>
      <c r="D34" s="262"/>
      <c r="E34" s="262"/>
      <c r="F34" s="262"/>
      <c r="G34" s="267" t="s">
        <v>121</v>
      </c>
      <c r="H34" s="224">
        <v>1</v>
      </c>
      <c r="I34" s="224"/>
      <c r="J34" s="71" t="s">
        <v>123</v>
      </c>
      <c r="K34" s="224">
        <v>3</v>
      </c>
      <c r="L34" s="224"/>
      <c r="M34" s="223">
        <v>1</v>
      </c>
      <c r="N34" s="224"/>
      <c r="O34" s="71" t="s">
        <v>123</v>
      </c>
      <c r="P34" s="224">
        <v>5</v>
      </c>
      <c r="Q34" s="225"/>
      <c r="R34" s="223">
        <v>0</v>
      </c>
      <c r="S34" s="224"/>
      <c r="T34" s="71" t="s">
        <v>123</v>
      </c>
      <c r="U34" s="224">
        <v>3</v>
      </c>
      <c r="V34" s="225"/>
      <c r="W34" s="223">
        <v>0</v>
      </c>
      <c r="X34" s="224"/>
      <c r="Y34" s="71" t="s">
        <v>123</v>
      </c>
      <c r="Z34" s="224">
        <v>3</v>
      </c>
      <c r="AA34" s="225"/>
      <c r="AB34" s="223">
        <v>1</v>
      </c>
      <c r="AC34" s="224"/>
      <c r="AD34" s="71" t="s">
        <v>123</v>
      </c>
      <c r="AE34" s="224">
        <v>4</v>
      </c>
      <c r="AF34" s="225"/>
      <c r="AG34" s="271">
        <v>0</v>
      </c>
      <c r="AH34" s="270"/>
      <c r="AI34" s="72" t="s">
        <v>123</v>
      </c>
      <c r="AJ34" s="270">
        <v>1</v>
      </c>
      <c r="AK34" s="272"/>
      <c r="AL34" s="275"/>
      <c r="AM34" s="275"/>
      <c r="AN34" s="275"/>
      <c r="AO34" s="275"/>
      <c r="AP34" s="275"/>
      <c r="AQ34" s="223">
        <v>4</v>
      </c>
      <c r="AR34" s="224"/>
      <c r="AS34" s="71" t="s">
        <v>123</v>
      </c>
      <c r="AT34" s="224">
        <v>0</v>
      </c>
      <c r="AU34" s="225"/>
      <c r="AV34" s="254">
        <f>COUNTIF(H35:AU35,"○")</f>
        <v>1</v>
      </c>
      <c r="AW34" s="226"/>
      <c r="AX34" s="226">
        <f>SUM(AV34:AW37)</f>
        <v>1</v>
      </c>
      <c r="AY34" s="226"/>
      <c r="AZ34" s="226">
        <f>COUNTIF(H35:AU35,"△")</f>
        <v>0</v>
      </c>
      <c r="BA34" s="226"/>
      <c r="BB34" s="226">
        <f>SUM(AZ34:BA37)</f>
        <v>1</v>
      </c>
      <c r="BC34" s="226"/>
      <c r="BD34" s="226">
        <f>COUNTIF(H35:AU35,"●")</f>
        <v>6</v>
      </c>
      <c r="BE34" s="226"/>
      <c r="BF34" s="226">
        <f>SUM(BD34:BE37)</f>
        <v>12</v>
      </c>
      <c r="BG34" s="226"/>
      <c r="BH34" s="245">
        <f>SUM(AX34*3,BB34)</f>
        <v>4</v>
      </c>
      <c r="BI34" s="246"/>
      <c r="BJ34" s="247"/>
      <c r="BK34" s="226">
        <f>SUM(R34,W34,AB34,AG34,AQ34,M34,H34)</f>
        <v>7</v>
      </c>
      <c r="BL34" s="226"/>
      <c r="BM34" s="226">
        <f>SUM(BK34:BL37)</f>
        <v>11</v>
      </c>
      <c r="BN34" s="226"/>
      <c r="BO34" s="226">
        <f>SUM(U34,Z34,AE34,AJ34,AT34,P34,K34)</f>
        <v>19</v>
      </c>
      <c r="BP34" s="226"/>
      <c r="BQ34" s="226">
        <f>SUM(BO34:BP37)</f>
        <v>60</v>
      </c>
      <c r="BR34" s="226"/>
      <c r="BS34" s="226">
        <f>BK34-BO34</f>
        <v>-12</v>
      </c>
      <c r="BT34" s="226"/>
      <c r="BU34" s="226">
        <f>BM34-BQ34</f>
        <v>-49</v>
      </c>
      <c r="BV34" s="226"/>
      <c r="BW34" s="228">
        <f>RANK(DA14,$DA$8:$DA$17)</f>
        <v>7</v>
      </c>
      <c r="BX34" s="229"/>
      <c r="BY34" s="230"/>
      <c r="BZ34" s="68"/>
      <c r="CA34" s="68"/>
      <c r="CB34" s="68"/>
      <c r="CC34" s="68"/>
      <c r="CD34" s="216"/>
      <c r="CE34" s="69" t="b">
        <f>ISNUMBER(H24)</f>
        <v>1</v>
      </c>
      <c r="CF34" s="69" t="b">
        <f>ISNUMBER(K24)</f>
        <v>1</v>
      </c>
      <c r="CG34" s="69" t="b">
        <f>ISNUMBER(M24)</f>
        <v>1</v>
      </c>
      <c r="CH34" s="69" t="b">
        <f>ISNUMBER(P24)</f>
        <v>1</v>
      </c>
      <c r="CI34" s="69" t="b">
        <f>ISNUMBER(R24)</f>
        <v>1</v>
      </c>
      <c r="CJ34" s="69" t="b">
        <f>ISNUMBER(U24)</f>
        <v>1</v>
      </c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8"/>
      <c r="CX34" s="68"/>
      <c r="CY34" s="68"/>
      <c r="DA34" s="68"/>
    </row>
    <row r="35" spans="1:105">
      <c r="A35" s="259"/>
      <c r="B35" s="263"/>
      <c r="C35" s="264"/>
      <c r="D35" s="264"/>
      <c r="E35" s="264"/>
      <c r="F35" s="264"/>
      <c r="G35" s="268"/>
      <c r="H35" s="244" t="s">
        <v>150</v>
      </c>
      <c r="I35" s="238"/>
      <c r="J35" s="238"/>
      <c r="K35" s="238"/>
      <c r="L35" s="238"/>
      <c r="M35" s="237" t="str">
        <f>IF(AND(CG39,CH39),IF(M34&gt;P34,"○",IF(M34=P34,"△",IF(M34&lt;P34,"●"))),"")</f>
        <v>●</v>
      </c>
      <c r="N35" s="238"/>
      <c r="O35" s="238"/>
      <c r="P35" s="238"/>
      <c r="Q35" s="239"/>
      <c r="R35" s="237" t="s">
        <v>133</v>
      </c>
      <c r="S35" s="238"/>
      <c r="T35" s="238"/>
      <c r="U35" s="238"/>
      <c r="V35" s="239"/>
      <c r="W35" s="237" t="s">
        <v>155</v>
      </c>
      <c r="X35" s="238"/>
      <c r="Y35" s="238"/>
      <c r="Z35" s="238"/>
      <c r="AA35" s="239"/>
      <c r="AB35" s="237" t="s">
        <v>207</v>
      </c>
      <c r="AC35" s="238"/>
      <c r="AD35" s="238"/>
      <c r="AE35" s="238"/>
      <c r="AF35" s="239"/>
      <c r="AG35" s="237" t="str">
        <f>IF(AND(CO39,CP39),IF(AG34&gt;AJ34,"○",IF(AG34=AJ34,"△",IF(AG34&lt;AJ34,"●"))),"")</f>
        <v>●</v>
      </c>
      <c r="AH35" s="238"/>
      <c r="AI35" s="238"/>
      <c r="AJ35" s="238"/>
      <c r="AK35" s="239"/>
      <c r="AL35" s="275"/>
      <c r="AM35" s="275"/>
      <c r="AN35" s="275"/>
      <c r="AO35" s="275"/>
      <c r="AP35" s="275"/>
      <c r="AQ35" s="237" t="str">
        <f>IF(AND(CS20,CT20),"",IF(AQ34&gt;AT34,"○",IF(AQ34=AT34,"△","●")))</f>
        <v>○</v>
      </c>
      <c r="AR35" s="238"/>
      <c r="AS35" s="238"/>
      <c r="AT35" s="238"/>
      <c r="AU35" s="239"/>
      <c r="AV35" s="255"/>
      <c r="AW35" s="227"/>
      <c r="AX35" s="217"/>
      <c r="AY35" s="217"/>
      <c r="AZ35" s="227"/>
      <c r="BA35" s="227"/>
      <c r="BB35" s="217"/>
      <c r="BC35" s="217"/>
      <c r="BD35" s="227"/>
      <c r="BE35" s="227"/>
      <c r="BF35" s="217"/>
      <c r="BG35" s="217"/>
      <c r="BH35" s="248"/>
      <c r="BI35" s="249"/>
      <c r="BJ35" s="250"/>
      <c r="BK35" s="227"/>
      <c r="BL35" s="227"/>
      <c r="BM35" s="217"/>
      <c r="BN35" s="217"/>
      <c r="BO35" s="227"/>
      <c r="BP35" s="227"/>
      <c r="BQ35" s="217"/>
      <c r="BR35" s="217"/>
      <c r="BS35" s="227"/>
      <c r="BT35" s="227"/>
      <c r="BU35" s="217"/>
      <c r="BV35" s="217"/>
      <c r="BW35" s="231"/>
      <c r="BX35" s="232"/>
      <c r="BY35" s="233"/>
      <c r="BZ35" s="68"/>
      <c r="CA35" s="68"/>
      <c r="CB35" s="68"/>
      <c r="CC35" s="68"/>
      <c r="CD35" s="216">
        <v>5</v>
      </c>
      <c r="CE35" s="69" t="b">
        <f>ISNUMBER(H26)</f>
        <v>1</v>
      </c>
      <c r="CF35" s="69" t="b">
        <f>ISNUMBER(K26)</f>
        <v>1</v>
      </c>
      <c r="CG35" s="69" t="b">
        <f>ISNUMBER(M26)</f>
        <v>1</v>
      </c>
      <c r="CH35" s="69" t="b">
        <f>ISNUMBER(P26)</f>
        <v>1</v>
      </c>
      <c r="CI35" s="69" t="b">
        <f>ISNUMBER(R26)</f>
        <v>1</v>
      </c>
      <c r="CJ35" s="69" t="b">
        <f>ISNUMBER(U26)</f>
        <v>1</v>
      </c>
      <c r="CK35" s="69" t="b">
        <f>ISNUMBER(W26)</f>
        <v>1</v>
      </c>
      <c r="CL35" s="69" t="b">
        <f>ISNUMBER(Z26)</f>
        <v>1</v>
      </c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8"/>
      <c r="CX35" s="68"/>
      <c r="CY35" s="68"/>
      <c r="DA35" s="68"/>
    </row>
    <row r="36" spans="1:105">
      <c r="A36" s="259"/>
      <c r="B36" s="263"/>
      <c r="C36" s="264"/>
      <c r="D36" s="264"/>
      <c r="E36" s="264"/>
      <c r="F36" s="264"/>
      <c r="G36" s="240" t="s">
        <v>124</v>
      </c>
      <c r="H36" s="242">
        <v>0</v>
      </c>
      <c r="I36" s="243"/>
      <c r="J36" s="71" t="s">
        <v>125</v>
      </c>
      <c r="K36" s="243">
        <v>5</v>
      </c>
      <c r="L36" s="243"/>
      <c r="M36" s="223">
        <v>1</v>
      </c>
      <c r="N36" s="224"/>
      <c r="O36" s="71" t="s">
        <v>125</v>
      </c>
      <c r="P36" s="224">
        <v>5</v>
      </c>
      <c r="Q36" s="225"/>
      <c r="R36" s="223">
        <v>1</v>
      </c>
      <c r="S36" s="224"/>
      <c r="T36" s="71" t="s">
        <v>125</v>
      </c>
      <c r="U36" s="224">
        <v>1</v>
      </c>
      <c r="V36" s="225"/>
      <c r="W36" s="223">
        <v>0</v>
      </c>
      <c r="X36" s="224"/>
      <c r="Y36" s="71" t="s">
        <v>125</v>
      </c>
      <c r="Z36" s="224">
        <v>5</v>
      </c>
      <c r="AA36" s="225"/>
      <c r="AB36" s="223">
        <v>1</v>
      </c>
      <c r="AC36" s="224"/>
      <c r="AD36" s="71" t="s">
        <v>125</v>
      </c>
      <c r="AE36" s="224">
        <v>14</v>
      </c>
      <c r="AF36" s="225"/>
      <c r="AG36" s="223">
        <v>1</v>
      </c>
      <c r="AH36" s="224"/>
      <c r="AI36" s="71" t="s">
        <v>125</v>
      </c>
      <c r="AJ36" s="224">
        <v>7</v>
      </c>
      <c r="AK36" s="225"/>
      <c r="AL36" s="275"/>
      <c r="AM36" s="275"/>
      <c r="AN36" s="275"/>
      <c r="AO36" s="275"/>
      <c r="AP36" s="275"/>
      <c r="AQ36" s="223">
        <v>0</v>
      </c>
      <c r="AR36" s="224"/>
      <c r="AS36" s="71" t="s">
        <v>125</v>
      </c>
      <c r="AT36" s="224">
        <v>4</v>
      </c>
      <c r="AU36" s="225"/>
      <c r="AV36" s="256">
        <f>COUNTIF(H37:AU37,"○")</f>
        <v>0</v>
      </c>
      <c r="AW36" s="217"/>
      <c r="AX36" s="217"/>
      <c r="AY36" s="217"/>
      <c r="AZ36" s="217">
        <f>COUNTIF(H37:AU37,"△")</f>
        <v>1</v>
      </c>
      <c r="BA36" s="217"/>
      <c r="BB36" s="217"/>
      <c r="BC36" s="217"/>
      <c r="BD36" s="217">
        <f>COUNTIF(H37:AU37,"●")</f>
        <v>6</v>
      </c>
      <c r="BE36" s="217"/>
      <c r="BF36" s="217"/>
      <c r="BG36" s="217"/>
      <c r="BH36" s="248"/>
      <c r="BI36" s="249"/>
      <c r="BJ36" s="250"/>
      <c r="BK36" s="217">
        <f>SUM(R36,W36,AB36,AG36,AQ36,M36,H36)</f>
        <v>4</v>
      </c>
      <c r="BL36" s="217"/>
      <c r="BM36" s="217"/>
      <c r="BN36" s="217"/>
      <c r="BO36" s="217">
        <f>SUM(U36,Z36,AE36,AJ36,AT36,P36,K36)</f>
        <v>41</v>
      </c>
      <c r="BP36" s="217"/>
      <c r="BQ36" s="217"/>
      <c r="BR36" s="217"/>
      <c r="BS36" s="217">
        <f>BK36-BO36</f>
        <v>-37</v>
      </c>
      <c r="BT36" s="217"/>
      <c r="BU36" s="217"/>
      <c r="BV36" s="217"/>
      <c r="BW36" s="231"/>
      <c r="BX36" s="232"/>
      <c r="BY36" s="233"/>
      <c r="BZ36" s="68"/>
      <c r="CA36" s="68"/>
      <c r="CB36" s="68"/>
      <c r="CC36" s="68"/>
      <c r="CD36" s="216"/>
      <c r="CE36" s="69" t="b">
        <f>ISNUMBER(H28)</f>
        <v>1</v>
      </c>
      <c r="CF36" s="69" t="b">
        <f>ISNUMBER(K28)</f>
        <v>1</v>
      </c>
      <c r="CG36" s="69" t="b">
        <f>ISNUMBER(M28)</f>
        <v>1</v>
      </c>
      <c r="CH36" s="69" t="b">
        <f>ISNUMBER(P28)</f>
        <v>1</v>
      </c>
      <c r="CI36" s="69" t="b">
        <f>ISNUMBER(R28)</f>
        <v>1</v>
      </c>
      <c r="CJ36" s="69" t="b">
        <f>ISNUMBER(U28)</f>
        <v>1</v>
      </c>
      <c r="CK36" s="69" t="b">
        <f>ISNUMBER(W28)</f>
        <v>1</v>
      </c>
      <c r="CL36" s="69" t="b">
        <f>ISNUMBER(Z28)</f>
        <v>1</v>
      </c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8"/>
      <c r="CX36" s="68"/>
      <c r="CY36" s="68"/>
      <c r="DA36" s="68"/>
    </row>
    <row r="37" spans="1:105" ht="13.8" thickBot="1">
      <c r="A37" s="259"/>
      <c r="B37" s="265"/>
      <c r="C37" s="266"/>
      <c r="D37" s="266"/>
      <c r="E37" s="266"/>
      <c r="F37" s="266"/>
      <c r="G37" s="241"/>
      <c r="H37" s="219" t="s">
        <v>211</v>
      </c>
      <c r="I37" s="220"/>
      <c r="J37" s="220"/>
      <c r="K37" s="220"/>
      <c r="L37" s="222"/>
      <c r="M37" s="221" t="str">
        <f>IF(AND(CG40,CH40),IF(M36&gt;P36,"○",IF(M36=P36,"△","●")),"")</f>
        <v>●</v>
      </c>
      <c r="N37" s="220"/>
      <c r="O37" s="220"/>
      <c r="P37" s="220"/>
      <c r="Q37" s="222"/>
      <c r="R37" s="237" t="s">
        <v>218</v>
      </c>
      <c r="S37" s="238"/>
      <c r="T37" s="238"/>
      <c r="U37" s="238"/>
      <c r="V37" s="239"/>
      <c r="W37" s="221" t="s">
        <v>133</v>
      </c>
      <c r="X37" s="220"/>
      <c r="Y37" s="220"/>
      <c r="Z37" s="220"/>
      <c r="AA37" s="222"/>
      <c r="AB37" s="221" t="s">
        <v>244</v>
      </c>
      <c r="AC37" s="220"/>
      <c r="AD37" s="220"/>
      <c r="AE37" s="220"/>
      <c r="AF37" s="222"/>
      <c r="AG37" s="221" t="str">
        <f>IF(AND(CO40,CP40),IF(AG36&gt;AJ36,"○",IF(AG36=AJ36,"△","●")),"")</f>
        <v>●</v>
      </c>
      <c r="AH37" s="220"/>
      <c r="AI37" s="220"/>
      <c r="AJ37" s="220"/>
      <c r="AK37" s="222"/>
      <c r="AL37" s="275"/>
      <c r="AM37" s="275"/>
      <c r="AN37" s="275"/>
      <c r="AO37" s="275"/>
      <c r="AP37" s="275"/>
      <c r="AQ37" s="223" t="str">
        <f>IF(AND(CS21,CT21),"",IF(AQ36&gt;AT36,"○",IF(AQ36=AT36,"△","●")))</f>
        <v>●</v>
      </c>
      <c r="AR37" s="224"/>
      <c r="AS37" s="224"/>
      <c r="AT37" s="224"/>
      <c r="AU37" s="225"/>
      <c r="AV37" s="257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51"/>
      <c r="BI37" s="252"/>
      <c r="BJ37" s="253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31"/>
      <c r="BX37" s="232"/>
      <c r="BY37" s="233"/>
      <c r="BZ37" s="68"/>
      <c r="CA37" s="68"/>
      <c r="CB37" s="68"/>
      <c r="CC37" s="68"/>
      <c r="CD37" s="216">
        <v>6</v>
      </c>
      <c r="CE37" s="69" t="b">
        <f>ISNUMBER(H30)</f>
        <v>1</v>
      </c>
      <c r="CF37" s="69" t="b">
        <f>ISNUMBER(K30)</f>
        <v>1</v>
      </c>
      <c r="CG37" s="69" t="b">
        <f>ISNUMBER(M30)</f>
        <v>1</v>
      </c>
      <c r="CH37" s="69" t="b">
        <f>ISNUMBER(P30)</f>
        <v>1</v>
      </c>
      <c r="CI37" s="69" t="b">
        <f>ISNUMBER(R30)</f>
        <v>1</v>
      </c>
      <c r="CJ37" s="69" t="b">
        <f>ISNUMBER(U30)</f>
        <v>1</v>
      </c>
      <c r="CK37" s="69" t="b">
        <f>ISNUMBER(W30)</f>
        <v>1</v>
      </c>
      <c r="CL37" s="69" t="b">
        <f>ISNUMBER(Z30)</f>
        <v>1</v>
      </c>
      <c r="CM37" s="69" t="b">
        <f>ISNUMBER(AB30)</f>
        <v>1</v>
      </c>
      <c r="CN37" s="69" t="b">
        <f>ISNUMBER(AE30)</f>
        <v>1</v>
      </c>
      <c r="CO37" s="69"/>
      <c r="CP37" s="69"/>
      <c r="CQ37" s="69"/>
      <c r="CR37" s="69"/>
      <c r="CS37" s="69"/>
      <c r="CT37" s="69"/>
      <c r="CU37" s="69"/>
      <c r="CV37" s="69"/>
      <c r="CW37" s="68"/>
      <c r="CX37" s="68"/>
      <c r="CY37" s="68"/>
      <c r="DA37" s="68"/>
    </row>
    <row r="38" spans="1:105" ht="13.8" thickTop="1">
      <c r="A38" s="258">
        <v>8</v>
      </c>
      <c r="B38" s="261" t="s">
        <v>75</v>
      </c>
      <c r="C38" s="262"/>
      <c r="D38" s="262"/>
      <c r="E38" s="262"/>
      <c r="F38" s="262"/>
      <c r="G38" s="267" t="s">
        <v>121</v>
      </c>
      <c r="H38" s="269">
        <v>0</v>
      </c>
      <c r="I38" s="270"/>
      <c r="J38" s="72" t="s">
        <v>123</v>
      </c>
      <c r="K38" s="270">
        <v>13</v>
      </c>
      <c r="L38" s="270"/>
      <c r="M38" s="271">
        <v>1</v>
      </c>
      <c r="N38" s="270"/>
      <c r="O38" s="72" t="s">
        <v>123</v>
      </c>
      <c r="P38" s="270">
        <v>2</v>
      </c>
      <c r="Q38" s="272"/>
      <c r="R38" s="271">
        <v>0</v>
      </c>
      <c r="S38" s="270"/>
      <c r="T38" s="72" t="s">
        <v>123</v>
      </c>
      <c r="U38" s="270">
        <v>6</v>
      </c>
      <c r="V38" s="272"/>
      <c r="W38" s="271">
        <v>0</v>
      </c>
      <c r="X38" s="270"/>
      <c r="Y38" s="72" t="s">
        <v>123</v>
      </c>
      <c r="Z38" s="270">
        <v>4</v>
      </c>
      <c r="AA38" s="272"/>
      <c r="AB38" s="271">
        <v>1</v>
      </c>
      <c r="AC38" s="270"/>
      <c r="AD38" s="72" t="s">
        <v>123</v>
      </c>
      <c r="AE38" s="270">
        <v>3</v>
      </c>
      <c r="AF38" s="272"/>
      <c r="AG38" s="271">
        <v>0</v>
      </c>
      <c r="AH38" s="270"/>
      <c r="AI38" s="72" t="s">
        <v>123</v>
      </c>
      <c r="AJ38" s="270">
        <v>4</v>
      </c>
      <c r="AK38" s="272"/>
      <c r="AL38" s="271">
        <v>0</v>
      </c>
      <c r="AM38" s="270"/>
      <c r="AN38" s="72" t="s">
        <v>123</v>
      </c>
      <c r="AO38" s="270">
        <v>4</v>
      </c>
      <c r="AP38" s="272"/>
      <c r="AQ38" s="273"/>
      <c r="AR38" s="273"/>
      <c r="AS38" s="273"/>
      <c r="AT38" s="273"/>
      <c r="AU38" s="274"/>
      <c r="AV38" s="254">
        <f>COUNTIF(H39:AU39,"○")</f>
        <v>0</v>
      </c>
      <c r="AW38" s="226"/>
      <c r="AX38" s="226">
        <f>SUM(AV38:AW41)</f>
        <v>1</v>
      </c>
      <c r="AY38" s="226"/>
      <c r="AZ38" s="226">
        <f>COUNTIF(H39:AU39,"△")</f>
        <v>0</v>
      </c>
      <c r="BA38" s="226"/>
      <c r="BB38" s="226">
        <f>SUM(AZ38:BA41)</f>
        <v>1</v>
      </c>
      <c r="BC38" s="226"/>
      <c r="BD38" s="226">
        <f>COUNTIF(H39:AU39,"●")</f>
        <v>7</v>
      </c>
      <c r="BE38" s="226"/>
      <c r="BF38" s="226">
        <f>SUM(BD38:BE41)</f>
        <v>12</v>
      </c>
      <c r="BG38" s="226"/>
      <c r="BH38" s="245">
        <f>SUM(AX38*3,BB38)</f>
        <v>4</v>
      </c>
      <c r="BI38" s="246"/>
      <c r="BJ38" s="247"/>
      <c r="BK38" s="226">
        <f>SUM(R38,W38,AB38,AG38,AL38,M38,H38)</f>
        <v>2</v>
      </c>
      <c r="BL38" s="226"/>
      <c r="BM38" s="226">
        <f>SUM(BK38:BL41)</f>
        <v>6</v>
      </c>
      <c r="BN38" s="226"/>
      <c r="BO38" s="226">
        <f>SUM(U38,Z38,AE38,AJ38,AO38,P38,K38)</f>
        <v>36</v>
      </c>
      <c r="BP38" s="226"/>
      <c r="BQ38" s="226">
        <f>SUM(BO38:BP41)</f>
        <v>60</v>
      </c>
      <c r="BR38" s="226"/>
      <c r="BS38" s="226">
        <f>BK38-BO38</f>
        <v>-34</v>
      </c>
      <c r="BT38" s="226"/>
      <c r="BU38" s="226">
        <f>BM38-BQ38</f>
        <v>-54</v>
      </c>
      <c r="BV38" s="226"/>
      <c r="BW38" s="228">
        <f>RANK(DA15,$DA$8:$DA$17)</f>
        <v>8</v>
      </c>
      <c r="BX38" s="229"/>
      <c r="BY38" s="230"/>
      <c r="BZ38" s="68"/>
      <c r="CA38" s="68"/>
      <c r="CB38" s="68"/>
      <c r="CC38" s="68"/>
      <c r="CD38" s="216"/>
      <c r="CE38" s="69" t="b">
        <f>ISNUMBER(H32)</f>
        <v>1</v>
      </c>
      <c r="CF38" s="69" t="b">
        <f>ISNUMBER(K32)</f>
        <v>1</v>
      </c>
      <c r="CG38" s="69" t="b">
        <f>ISNUMBER(M32)</f>
        <v>1</v>
      </c>
      <c r="CH38" s="69" t="b">
        <f>ISNUMBER(P32)</f>
        <v>1</v>
      </c>
      <c r="CI38" s="69" t="b">
        <f>ISNUMBER(R32)</f>
        <v>1</v>
      </c>
      <c r="CJ38" s="69" t="b">
        <f>ISNUMBER(U32)</f>
        <v>1</v>
      </c>
      <c r="CK38" s="69" t="b">
        <f>ISNUMBER(W32)</f>
        <v>1</v>
      </c>
      <c r="CL38" s="69" t="b">
        <f>ISNUMBER(Z32)</f>
        <v>1</v>
      </c>
      <c r="CM38" s="69" t="b">
        <f>ISNUMBER(AB32)</f>
        <v>1</v>
      </c>
      <c r="CN38" s="69" t="b">
        <f>ISNUMBER(AE32)</f>
        <v>1</v>
      </c>
      <c r="CO38" s="69"/>
      <c r="CP38" s="69"/>
      <c r="CQ38" s="69"/>
      <c r="CR38" s="69"/>
      <c r="CS38" s="69"/>
      <c r="CT38" s="69"/>
      <c r="CU38" s="69"/>
      <c r="CV38" s="69"/>
      <c r="CW38" s="68"/>
      <c r="CX38" s="68"/>
      <c r="CY38" s="68"/>
      <c r="DA38" s="68"/>
    </row>
    <row r="39" spans="1:105">
      <c r="A39" s="259"/>
      <c r="B39" s="263"/>
      <c r="C39" s="264"/>
      <c r="D39" s="264"/>
      <c r="E39" s="264"/>
      <c r="F39" s="264"/>
      <c r="G39" s="268"/>
      <c r="H39" s="244" t="s">
        <v>159</v>
      </c>
      <c r="I39" s="238"/>
      <c r="J39" s="238"/>
      <c r="K39" s="238"/>
      <c r="L39" s="238"/>
      <c r="M39" s="237" t="str">
        <f>IF(AND(CG41,CH41),IF(M38&gt;P38,"○",IF(M38=P38,"△",IF(M38&lt;P38,"●"))),"")</f>
        <v>●</v>
      </c>
      <c r="N39" s="238"/>
      <c r="O39" s="238"/>
      <c r="P39" s="238"/>
      <c r="Q39" s="239"/>
      <c r="R39" s="237" t="s">
        <v>133</v>
      </c>
      <c r="S39" s="238"/>
      <c r="T39" s="238"/>
      <c r="U39" s="238"/>
      <c r="V39" s="239"/>
      <c r="W39" s="237" t="s">
        <v>133</v>
      </c>
      <c r="X39" s="238"/>
      <c r="Y39" s="238"/>
      <c r="Z39" s="238"/>
      <c r="AA39" s="239"/>
      <c r="AB39" s="237" t="s">
        <v>172</v>
      </c>
      <c r="AC39" s="238"/>
      <c r="AD39" s="238"/>
      <c r="AE39" s="238"/>
      <c r="AF39" s="239"/>
      <c r="AG39" s="237" t="s">
        <v>193</v>
      </c>
      <c r="AH39" s="238"/>
      <c r="AI39" s="238"/>
      <c r="AJ39" s="238"/>
      <c r="AK39" s="239"/>
      <c r="AL39" s="237" t="str">
        <f>IF(AND(CQ41,CR41),IF(AL38&gt;AO38,"○",IF(AL38=AO38,"△",IF(AL38&lt;AO38,"●"))),"")</f>
        <v>●</v>
      </c>
      <c r="AM39" s="238"/>
      <c r="AN39" s="238"/>
      <c r="AO39" s="238"/>
      <c r="AP39" s="239"/>
      <c r="AQ39" s="275"/>
      <c r="AR39" s="275"/>
      <c r="AS39" s="275"/>
      <c r="AT39" s="275"/>
      <c r="AU39" s="276"/>
      <c r="AV39" s="255"/>
      <c r="AW39" s="227"/>
      <c r="AX39" s="217"/>
      <c r="AY39" s="217"/>
      <c r="AZ39" s="227"/>
      <c r="BA39" s="227"/>
      <c r="BB39" s="217"/>
      <c r="BC39" s="217"/>
      <c r="BD39" s="227"/>
      <c r="BE39" s="227"/>
      <c r="BF39" s="217"/>
      <c r="BG39" s="217"/>
      <c r="BH39" s="248"/>
      <c r="BI39" s="249"/>
      <c r="BJ39" s="250"/>
      <c r="BK39" s="227"/>
      <c r="BL39" s="227"/>
      <c r="BM39" s="217"/>
      <c r="BN39" s="217"/>
      <c r="BO39" s="227"/>
      <c r="BP39" s="227"/>
      <c r="BQ39" s="217"/>
      <c r="BR39" s="217"/>
      <c r="BS39" s="227"/>
      <c r="BT39" s="227"/>
      <c r="BU39" s="217"/>
      <c r="BV39" s="217"/>
      <c r="BW39" s="231"/>
      <c r="BX39" s="232"/>
      <c r="BY39" s="233"/>
      <c r="BZ39" s="68"/>
      <c r="CA39" s="68"/>
      <c r="CB39" s="68"/>
      <c r="CC39" s="68"/>
      <c r="CD39" s="216">
        <v>7</v>
      </c>
      <c r="CE39" s="69" t="b">
        <f>ISNUMBER(H34)</f>
        <v>1</v>
      </c>
      <c r="CF39" s="69" t="b">
        <f>ISNUMBER(K34)</f>
        <v>1</v>
      </c>
      <c r="CG39" s="69" t="b">
        <f>ISNUMBER(M34)</f>
        <v>1</v>
      </c>
      <c r="CH39" s="69" t="b">
        <f>ISNUMBER(P34)</f>
        <v>1</v>
      </c>
      <c r="CI39" s="69" t="b">
        <f>ISNUMBER(R34)</f>
        <v>1</v>
      </c>
      <c r="CJ39" s="69" t="b">
        <f>ISNUMBER(U34)</f>
        <v>1</v>
      </c>
      <c r="CK39" s="69" t="b">
        <f>ISNUMBER(W34)</f>
        <v>1</v>
      </c>
      <c r="CL39" s="69" t="b">
        <f>ISNUMBER(Z34)</f>
        <v>1</v>
      </c>
      <c r="CM39" s="69" t="b">
        <f>ISNUMBER(AB34)</f>
        <v>1</v>
      </c>
      <c r="CN39" s="69" t="b">
        <f>ISNUMBER(AE34)</f>
        <v>1</v>
      </c>
      <c r="CO39" s="69" t="b">
        <f>ISNUMBER(AG34)</f>
        <v>1</v>
      </c>
      <c r="CP39" s="69" t="b">
        <f>ISNUMBER(AJ34)</f>
        <v>1</v>
      </c>
      <c r="CQ39" s="69"/>
      <c r="CR39" s="69"/>
      <c r="CS39" s="69"/>
      <c r="CT39" s="69"/>
      <c r="CU39" s="69"/>
      <c r="CV39" s="69"/>
      <c r="CW39" s="68"/>
      <c r="CX39" s="68"/>
      <c r="CY39" s="68"/>
      <c r="DA39" s="68"/>
    </row>
    <row r="40" spans="1:105">
      <c r="A40" s="259"/>
      <c r="B40" s="263"/>
      <c r="C40" s="264"/>
      <c r="D40" s="264"/>
      <c r="E40" s="264"/>
      <c r="F40" s="264"/>
      <c r="G40" s="240" t="s">
        <v>124</v>
      </c>
      <c r="H40" s="242">
        <v>0</v>
      </c>
      <c r="I40" s="243"/>
      <c r="J40" s="71" t="s">
        <v>125</v>
      </c>
      <c r="K40" s="243">
        <v>4</v>
      </c>
      <c r="L40" s="243"/>
      <c r="M40" s="223">
        <v>0</v>
      </c>
      <c r="N40" s="224"/>
      <c r="O40" s="71" t="s">
        <v>125</v>
      </c>
      <c r="P40" s="224">
        <v>7</v>
      </c>
      <c r="Q40" s="225"/>
      <c r="R40" s="223">
        <v>0</v>
      </c>
      <c r="S40" s="224"/>
      <c r="T40" s="71" t="s">
        <v>125</v>
      </c>
      <c r="U40" s="224">
        <v>6</v>
      </c>
      <c r="V40" s="225"/>
      <c r="W40" s="223">
        <v>0</v>
      </c>
      <c r="X40" s="224"/>
      <c r="Y40" s="71" t="s">
        <v>125</v>
      </c>
      <c r="Z40" s="224">
        <v>2</v>
      </c>
      <c r="AA40" s="225"/>
      <c r="AB40" s="223">
        <v>0</v>
      </c>
      <c r="AC40" s="224"/>
      <c r="AD40" s="71" t="s">
        <v>125</v>
      </c>
      <c r="AE40" s="224">
        <v>5</v>
      </c>
      <c r="AF40" s="225"/>
      <c r="AG40" s="223">
        <v>0</v>
      </c>
      <c r="AH40" s="224"/>
      <c r="AI40" s="71" t="s">
        <v>125</v>
      </c>
      <c r="AJ40" s="224">
        <v>0</v>
      </c>
      <c r="AK40" s="225"/>
      <c r="AL40" s="223">
        <v>4</v>
      </c>
      <c r="AM40" s="224"/>
      <c r="AN40" s="71" t="s">
        <v>125</v>
      </c>
      <c r="AO40" s="224">
        <v>0</v>
      </c>
      <c r="AP40" s="225"/>
      <c r="AQ40" s="275"/>
      <c r="AR40" s="275"/>
      <c r="AS40" s="275"/>
      <c r="AT40" s="275"/>
      <c r="AU40" s="276"/>
      <c r="AV40" s="256">
        <f>COUNTIF(H41:AU41,"○")</f>
        <v>1</v>
      </c>
      <c r="AW40" s="217"/>
      <c r="AX40" s="217"/>
      <c r="AY40" s="217"/>
      <c r="AZ40" s="217">
        <f>COUNTIF(H41:AU41,"△")</f>
        <v>1</v>
      </c>
      <c r="BA40" s="217"/>
      <c r="BB40" s="217"/>
      <c r="BC40" s="217"/>
      <c r="BD40" s="217">
        <f>COUNTIF(H41:AU41,"●")</f>
        <v>5</v>
      </c>
      <c r="BE40" s="217"/>
      <c r="BF40" s="217"/>
      <c r="BG40" s="217"/>
      <c r="BH40" s="248"/>
      <c r="BI40" s="249"/>
      <c r="BJ40" s="250"/>
      <c r="BK40" s="217">
        <f>SUM(R40,W40,AB40,AG40,AL40,M40,H40)</f>
        <v>4</v>
      </c>
      <c r="BL40" s="217"/>
      <c r="BM40" s="217"/>
      <c r="BN40" s="217"/>
      <c r="BO40" s="217">
        <f>SUM(U40,Z40,AE40,AJ40,AO40,P40,K40)</f>
        <v>24</v>
      </c>
      <c r="BP40" s="217"/>
      <c r="BQ40" s="217"/>
      <c r="BR40" s="217"/>
      <c r="BS40" s="217">
        <f>BK40-BO40</f>
        <v>-20</v>
      </c>
      <c r="BT40" s="217"/>
      <c r="BU40" s="217"/>
      <c r="BV40" s="217"/>
      <c r="BW40" s="231"/>
      <c r="BX40" s="232"/>
      <c r="BY40" s="233"/>
      <c r="BZ40" s="68"/>
      <c r="CA40" s="68"/>
      <c r="CB40" s="68"/>
      <c r="CC40" s="68"/>
      <c r="CD40" s="216"/>
      <c r="CE40" s="69" t="b">
        <f>ISNUMBER(H36)</f>
        <v>1</v>
      </c>
      <c r="CF40" s="69" t="b">
        <f>ISNUMBER(K36)</f>
        <v>1</v>
      </c>
      <c r="CG40" s="69" t="b">
        <f>ISNUMBER(M36)</f>
        <v>1</v>
      </c>
      <c r="CH40" s="69" t="b">
        <f>ISNUMBER(P36)</f>
        <v>1</v>
      </c>
      <c r="CI40" s="69" t="b">
        <f>ISNUMBER(R36)</f>
        <v>1</v>
      </c>
      <c r="CJ40" s="69" t="b">
        <f>ISNUMBER(U36)</f>
        <v>1</v>
      </c>
      <c r="CK40" s="69" t="b">
        <f>ISNUMBER(W36)</f>
        <v>1</v>
      </c>
      <c r="CL40" s="69" t="b">
        <f>ISNUMBER(Z36)</f>
        <v>1</v>
      </c>
      <c r="CM40" s="69" t="b">
        <f>ISNUMBER(AB36)</f>
        <v>1</v>
      </c>
      <c r="CN40" s="69" t="b">
        <f>ISNUMBER(AE36)</f>
        <v>1</v>
      </c>
      <c r="CO40" s="69" t="b">
        <f>ISNUMBER(AG36)</f>
        <v>1</v>
      </c>
      <c r="CP40" s="69" t="b">
        <f>ISNUMBER(AJ36)</f>
        <v>1</v>
      </c>
      <c r="CQ40" s="69"/>
      <c r="CR40" s="69"/>
      <c r="CS40" s="69"/>
      <c r="CT40" s="69"/>
      <c r="CU40" s="69"/>
      <c r="CV40" s="69"/>
      <c r="CW40" s="68"/>
      <c r="CX40" s="68"/>
      <c r="CY40" s="68"/>
      <c r="DA40" s="68"/>
    </row>
    <row r="41" spans="1:105" ht="13.8" thickBot="1">
      <c r="A41" s="260"/>
      <c r="B41" s="265"/>
      <c r="C41" s="266"/>
      <c r="D41" s="266"/>
      <c r="E41" s="266"/>
      <c r="F41" s="266"/>
      <c r="G41" s="241"/>
      <c r="H41" s="219" t="str">
        <f>IF(AND(CE42,CF42),IF(H40&gt;K40,"○",IF(H40=K40,"△","●")),"")</f>
        <v>●</v>
      </c>
      <c r="I41" s="220"/>
      <c r="J41" s="220"/>
      <c r="K41" s="220"/>
      <c r="L41" s="220"/>
      <c r="M41" s="221" t="str">
        <f>IF(AND(CG42,CH42),IF(M40&gt;P40,"○",IF(M40=P40,"△","●")),"")</f>
        <v>●</v>
      </c>
      <c r="N41" s="220"/>
      <c r="O41" s="220"/>
      <c r="P41" s="220"/>
      <c r="Q41" s="222"/>
      <c r="R41" s="221" t="str">
        <f>IF(AND(CI42,CJ42),IF(R40&gt;U40,"○",IF(R40=U40,"△","●")),"")</f>
        <v>●</v>
      </c>
      <c r="S41" s="220"/>
      <c r="T41" s="220"/>
      <c r="U41" s="220"/>
      <c r="V41" s="222"/>
      <c r="W41" s="221" t="str">
        <f>IF(AND(CK42,CL42),IF(W40&gt;Z40,"○",IF(W40=Z40,"△","●")),"")</f>
        <v>●</v>
      </c>
      <c r="X41" s="220"/>
      <c r="Y41" s="220"/>
      <c r="Z41" s="220"/>
      <c r="AA41" s="222"/>
      <c r="AB41" s="221" t="str">
        <f>IF(AND(CM42,CN42),IF(AB40&gt;AE40,"○",IF(AB40=AE40,"△","●")),"")</f>
        <v>●</v>
      </c>
      <c r="AC41" s="220"/>
      <c r="AD41" s="220"/>
      <c r="AE41" s="220"/>
      <c r="AF41" s="222"/>
      <c r="AG41" s="221" t="str">
        <f>IF(AND(CO42,CP42),IF(AG40&gt;AJ40,"○",IF(AG40=AJ40,"△","●")),"")</f>
        <v>△</v>
      </c>
      <c r="AH41" s="220"/>
      <c r="AI41" s="220"/>
      <c r="AJ41" s="220"/>
      <c r="AK41" s="222"/>
      <c r="AL41" s="221" t="str">
        <f>IF(AND(CQ42,CR42),IF(AL40&gt;AO40,"○",IF(AL40=AO40,"△","●")),"")</f>
        <v>○</v>
      </c>
      <c r="AM41" s="220"/>
      <c r="AN41" s="220"/>
      <c r="AO41" s="220"/>
      <c r="AP41" s="222"/>
      <c r="AQ41" s="277"/>
      <c r="AR41" s="277"/>
      <c r="AS41" s="277"/>
      <c r="AT41" s="277"/>
      <c r="AU41" s="278"/>
      <c r="AV41" s="257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51"/>
      <c r="BI41" s="252"/>
      <c r="BJ41" s="253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34"/>
      <c r="BX41" s="235"/>
      <c r="BY41" s="236"/>
      <c r="BZ41" s="68"/>
      <c r="CA41" s="68"/>
      <c r="CB41" s="68"/>
      <c r="CC41" s="68"/>
      <c r="CD41" s="216">
        <v>8</v>
      </c>
      <c r="CE41" s="69" t="b">
        <f>ISNUMBER(H38)</f>
        <v>1</v>
      </c>
      <c r="CF41" s="69" t="b">
        <f>ISNUMBER(K38)</f>
        <v>1</v>
      </c>
      <c r="CG41" s="69" t="b">
        <f>ISNUMBER(M38)</f>
        <v>1</v>
      </c>
      <c r="CH41" s="69" t="b">
        <f>ISNUMBER(P38)</f>
        <v>1</v>
      </c>
      <c r="CI41" s="69" t="b">
        <f>ISNUMBER(R38)</f>
        <v>1</v>
      </c>
      <c r="CJ41" s="69" t="b">
        <f>ISNUMBER(U38)</f>
        <v>1</v>
      </c>
      <c r="CK41" s="69" t="b">
        <f>ISNUMBER(W38)</f>
        <v>1</v>
      </c>
      <c r="CL41" s="69" t="b">
        <f>ISNUMBER(Z38)</f>
        <v>1</v>
      </c>
      <c r="CM41" s="69" t="b">
        <f>ISNUMBER(AB38)</f>
        <v>1</v>
      </c>
      <c r="CN41" s="69" t="b">
        <f>ISNUMBER(AE38)</f>
        <v>1</v>
      </c>
      <c r="CO41" s="69" t="b">
        <f>ISNUMBER(AG38)</f>
        <v>1</v>
      </c>
      <c r="CP41" s="69" t="b">
        <f>ISNUMBER(AJ38)</f>
        <v>1</v>
      </c>
      <c r="CQ41" s="69" t="b">
        <f>ISNUMBER(AL38)</f>
        <v>1</v>
      </c>
      <c r="CR41" s="69" t="b">
        <f>ISNUMBER(AO38)</f>
        <v>1</v>
      </c>
      <c r="CS41" s="69"/>
      <c r="CT41" s="69"/>
      <c r="CU41" s="69"/>
      <c r="CV41" s="69"/>
      <c r="CW41" s="68"/>
      <c r="CX41" s="68"/>
      <c r="CY41" s="68"/>
      <c r="DA41" s="68"/>
    </row>
    <row r="42" spans="1:10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70"/>
      <c r="AH42" s="70"/>
      <c r="AI42" s="70"/>
      <c r="AJ42" s="70"/>
      <c r="AK42" s="70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  <c r="CA42" s="68"/>
      <c r="CB42" s="68"/>
      <c r="CC42" s="68"/>
      <c r="CD42" s="216"/>
      <c r="CE42" s="69" t="b">
        <f>ISNUMBER(H40)</f>
        <v>1</v>
      </c>
      <c r="CF42" s="69" t="b">
        <f>ISNUMBER(K40)</f>
        <v>1</v>
      </c>
      <c r="CG42" s="69" t="b">
        <f>ISNUMBER(M40)</f>
        <v>1</v>
      </c>
      <c r="CH42" s="69" t="b">
        <f>ISNUMBER(P40)</f>
        <v>1</v>
      </c>
      <c r="CI42" s="69" t="b">
        <f>ISNUMBER(R40)</f>
        <v>1</v>
      </c>
      <c r="CJ42" s="69" t="b">
        <f>ISNUMBER(U40)</f>
        <v>1</v>
      </c>
      <c r="CK42" s="69" t="b">
        <f>ISNUMBER(W40)</f>
        <v>1</v>
      </c>
      <c r="CL42" s="69" t="b">
        <f>ISNUMBER(Z40)</f>
        <v>1</v>
      </c>
      <c r="CM42" s="69" t="b">
        <f>ISNUMBER(AB40)</f>
        <v>1</v>
      </c>
      <c r="CN42" s="69" t="b">
        <f>ISNUMBER(AE40)</f>
        <v>1</v>
      </c>
      <c r="CO42" s="69" t="b">
        <f>ISNUMBER(AG40)</f>
        <v>1</v>
      </c>
      <c r="CP42" s="69" t="b">
        <f>ISNUMBER(AJ40)</f>
        <v>1</v>
      </c>
      <c r="CQ42" s="69" t="b">
        <f>ISNUMBER(AL40)</f>
        <v>1</v>
      </c>
      <c r="CR42" s="69" t="b">
        <f>ISNUMBER(AO40)</f>
        <v>1</v>
      </c>
      <c r="CS42" s="69"/>
      <c r="CT42" s="69"/>
      <c r="CU42" s="69"/>
      <c r="CV42" s="69"/>
      <c r="CW42" s="68"/>
      <c r="CX42" s="68"/>
      <c r="CY42" s="68"/>
    </row>
    <row r="43" spans="1:105">
      <c r="BZ43" s="68"/>
      <c r="CA43" s="68"/>
      <c r="CB43" s="68"/>
      <c r="CC43" s="68"/>
      <c r="CD43" s="216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8"/>
      <c r="CX43" s="68"/>
      <c r="CY43" s="68"/>
    </row>
    <row r="44" spans="1:105">
      <c r="BZ44" s="68"/>
      <c r="CA44" s="68"/>
      <c r="CB44" s="68"/>
      <c r="CC44" s="68"/>
      <c r="CD44" s="216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8"/>
      <c r="CX44" s="68"/>
      <c r="CY44" s="68"/>
    </row>
  </sheetData>
  <mergeCells count="582"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R10:S10"/>
    <mergeCell ref="U10:V10"/>
    <mergeCell ref="W10:X10"/>
    <mergeCell ref="Z10:AA10"/>
    <mergeCell ref="AB10:AC10"/>
    <mergeCell ref="AE10:AF10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L12:AM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R14:S14"/>
    <mergeCell ref="U14:V14"/>
    <mergeCell ref="W14:X14"/>
    <mergeCell ref="Z14:AA14"/>
    <mergeCell ref="AB14:AC14"/>
    <mergeCell ref="AE14:AF14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L16:AM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M19:Q19"/>
    <mergeCell ref="W19:AA19"/>
    <mergeCell ref="AB19:AF19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BO18:BP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G19:AK19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AZ20:BA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M23:Q23"/>
    <mergeCell ref="R23:V23"/>
    <mergeCell ref="AB23:AF23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BO22:BP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G23:AK23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AZ24:BA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Z28:AA28"/>
    <mergeCell ref="M27:Q27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AG27:AK27"/>
    <mergeCell ref="AL27:AP27"/>
    <mergeCell ref="AQ27:AU27"/>
    <mergeCell ref="BH26:BJ29"/>
    <mergeCell ref="BK26:BL27"/>
    <mergeCell ref="BM26:BN29"/>
    <mergeCell ref="BO26:BP27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BK28:BL29"/>
    <mergeCell ref="BO28:BP29"/>
    <mergeCell ref="AQ29:AU29"/>
    <mergeCell ref="AG28:AH28"/>
    <mergeCell ref="AJ28:AK28"/>
    <mergeCell ref="AL28:AM28"/>
    <mergeCell ref="AO28:AP28"/>
    <mergeCell ref="AQ28:AR28"/>
    <mergeCell ref="AL30:AM30"/>
    <mergeCell ref="AB32:AC32"/>
    <mergeCell ref="AE32:AF32"/>
    <mergeCell ref="CD29:CD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W29:AA29"/>
    <mergeCell ref="AG29:AK29"/>
    <mergeCell ref="AL29:AP29"/>
    <mergeCell ref="BU26:BV29"/>
    <mergeCell ref="BW26:BY29"/>
    <mergeCell ref="CD26:CD27"/>
    <mergeCell ref="H27:L27"/>
    <mergeCell ref="R31:V31"/>
    <mergeCell ref="W31:AA31"/>
    <mergeCell ref="AB31:AF31"/>
    <mergeCell ref="BB30:BC33"/>
    <mergeCell ref="BD30:BE31"/>
    <mergeCell ref="BF30:BG33"/>
    <mergeCell ref="BH30:BJ33"/>
    <mergeCell ref="BK30:BL31"/>
    <mergeCell ref="BM30:BN33"/>
    <mergeCell ref="AO30:AP30"/>
    <mergeCell ref="AQ30:AR30"/>
    <mergeCell ref="AT30:AU30"/>
    <mergeCell ref="AV30:AW31"/>
    <mergeCell ref="AX30:AY33"/>
    <mergeCell ref="AZ30:BA31"/>
    <mergeCell ref="AL31:AP31"/>
    <mergeCell ref="AQ31:AU31"/>
    <mergeCell ref="AL32:AM32"/>
    <mergeCell ref="AO32:AP32"/>
    <mergeCell ref="W30:X30"/>
    <mergeCell ref="Z30:AA30"/>
    <mergeCell ref="AB30:AC30"/>
    <mergeCell ref="AE30:AF30"/>
    <mergeCell ref="AG30:AK33"/>
    <mergeCell ref="AQ33:AU33"/>
    <mergeCell ref="AQ32:AR32"/>
    <mergeCell ref="AT32:AU32"/>
    <mergeCell ref="AV32:AW33"/>
    <mergeCell ref="AZ32:BA33"/>
    <mergeCell ref="BD32:BE33"/>
    <mergeCell ref="BK32:BL33"/>
    <mergeCell ref="CD31:CD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O30:BP31"/>
    <mergeCell ref="BQ30:BR33"/>
    <mergeCell ref="BS30:BT31"/>
    <mergeCell ref="BU30:BV33"/>
    <mergeCell ref="BW30:BY33"/>
    <mergeCell ref="H31:L31"/>
    <mergeCell ref="M31:Q31"/>
    <mergeCell ref="W34:X34"/>
    <mergeCell ref="Z34:AA34"/>
    <mergeCell ref="AB34:AC34"/>
    <mergeCell ref="AE34:AF34"/>
    <mergeCell ref="AG34:AH34"/>
    <mergeCell ref="AJ34:AK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BD36:BE37"/>
    <mergeCell ref="BK36:BL37"/>
    <mergeCell ref="AL34:AP37"/>
    <mergeCell ref="AQ34:AR34"/>
    <mergeCell ref="AT34:AU34"/>
    <mergeCell ref="AV34:AW35"/>
    <mergeCell ref="AX34:AY37"/>
    <mergeCell ref="AZ34:BA35"/>
    <mergeCell ref="AQ36:AR36"/>
    <mergeCell ref="AT36:AU36"/>
    <mergeCell ref="AV36:AW37"/>
    <mergeCell ref="AZ36:BA37"/>
    <mergeCell ref="AQ37:AU37"/>
    <mergeCell ref="CD35:CD36"/>
    <mergeCell ref="G36:G37"/>
    <mergeCell ref="H36:I36"/>
    <mergeCell ref="K36:L36"/>
    <mergeCell ref="M36:N36"/>
    <mergeCell ref="P36:Q36"/>
    <mergeCell ref="R36:S36"/>
    <mergeCell ref="U36:V36"/>
    <mergeCell ref="BO34:BP35"/>
    <mergeCell ref="BQ34:BR37"/>
    <mergeCell ref="BS34:BT35"/>
    <mergeCell ref="BU34:BV37"/>
    <mergeCell ref="BW34:BY37"/>
    <mergeCell ref="H35:L35"/>
    <mergeCell ref="M35:Q35"/>
    <mergeCell ref="R35:V35"/>
    <mergeCell ref="W35:AA35"/>
    <mergeCell ref="AB35:AF35"/>
    <mergeCell ref="BB34:BC37"/>
    <mergeCell ref="BD34:BE35"/>
    <mergeCell ref="BF34:BG37"/>
    <mergeCell ref="BH34:BJ37"/>
    <mergeCell ref="BK34:BL35"/>
    <mergeCell ref="BM34:BN37"/>
    <mergeCell ref="W36:X36"/>
    <mergeCell ref="Z36:AA36"/>
    <mergeCell ref="AB36:AC36"/>
    <mergeCell ref="AE36:AF36"/>
    <mergeCell ref="AG36:AH36"/>
    <mergeCell ref="AJ36:AK36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AQ38:AU41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BK38:BL39"/>
    <mergeCell ref="BM38:BN41"/>
    <mergeCell ref="BD40:BE41"/>
    <mergeCell ref="BK40:BL41"/>
    <mergeCell ref="AL38:AM38"/>
    <mergeCell ref="AO38:AP38"/>
    <mergeCell ref="G40:G41"/>
    <mergeCell ref="H40:I40"/>
    <mergeCell ref="K40:L40"/>
    <mergeCell ref="M40:N40"/>
    <mergeCell ref="P40:Q40"/>
    <mergeCell ref="R40:S40"/>
    <mergeCell ref="U40:V40"/>
    <mergeCell ref="BO38:BP39"/>
    <mergeCell ref="BQ38:BR41"/>
    <mergeCell ref="H39:L39"/>
    <mergeCell ref="M39:Q39"/>
    <mergeCell ref="R39:V39"/>
    <mergeCell ref="W39:AA39"/>
    <mergeCell ref="AB39:AF39"/>
    <mergeCell ref="BB38:BC41"/>
    <mergeCell ref="BD38:BE39"/>
    <mergeCell ref="BF38:BG41"/>
    <mergeCell ref="BH38:BJ41"/>
    <mergeCell ref="AV38:AW39"/>
    <mergeCell ref="AX38:AY41"/>
    <mergeCell ref="AZ38:BA39"/>
    <mergeCell ref="AL40:AM40"/>
    <mergeCell ref="AO40:AP40"/>
    <mergeCell ref="AV40:AW41"/>
    <mergeCell ref="CD43:CD44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AL41:AP41"/>
    <mergeCell ref="W40:X40"/>
    <mergeCell ref="Z40:AA40"/>
    <mergeCell ref="AB40:AC40"/>
    <mergeCell ref="AE40:AF40"/>
    <mergeCell ref="AG40:AH40"/>
    <mergeCell ref="AJ40:AK40"/>
    <mergeCell ref="CD39:CD40"/>
    <mergeCell ref="BS38:BT39"/>
    <mergeCell ref="BU38:BV41"/>
    <mergeCell ref="BW38:BY41"/>
    <mergeCell ref="CD41:CD42"/>
    <mergeCell ref="AZ40:BA41"/>
    <mergeCell ref="AG39:AK39"/>
    <mergeCell ref="AL39:AP39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  <colBreaks count="1" manualBreakCount="1">
    <brk id="7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1"/>
  <sheetViews>
    <sheetView topLeftCell="A40" workbookViewId="0">
      <selection activeCell="E29" sqref="E29:F29"/>
    </sheetView>
  </sheetViews>
  <sheetFormatPr defaultRowHeight="15"/>
  <cols>
    <col min="1" max="1" width="4.33203125" style="20" customWidth="1"/>
    <col min="2" max="2" width="9.33203125" style="20" customWidth="1"/>
    <col min="3" max="3" width="7.44140625" style="20" customWidth="1"/>
    <col min="4" max="4" width="22.77734375" style="1" customWidth="1"/>
    <col min="5" max="5" width="12.44140625" style="79" customWidth="1"/>
    <col min="6" max="7" width="11.77734375" style="1" customWidth="1"/>
    <col min="8" max="8" width="3.88671875" style="1" customWidth="1"/>
    <col min="9" max="9" width="10.33203125" style="20" customWidth="1"/>
    <col min="10" max="10" width="6.77734375" style="20" customWidth="1"/>
    <col min="11" max="11" width="23" style="1" customWidth="1"/>
    <col min="12" max="13" width="11.77734375" style="1" customWidth="1"/>
    <col min="14" max="256" width="9" style="1"/>
    <col min="257" max="257" width="4.33203125" style="1" customWidth="1"/>
    <col min="258" max="258" width="9.33203125" style="1" customWidth="1"/>
    <col min="259" max="259" width="7.44140625" style="1" customWidth="1"/>
    <col min="260" max="260" width="22.77734375" style="1" customWidth="1"/>
    <col min="261" max="261" width="12.44140625" style="1" customWidth="1"/>
    <col min="262" max="263" width="11.77734375" style="1" customWidth="1"/>
    <col min="264" max="264" width="3.88671875" style="1" customWidth="1"/>
    <col min="265" max="265" width="10.33203125" style="1" customWidth="1"/>
    <col min="266" max="266" width="6.77734375" style="1" customWidth="1"/>
    <col min="267" max="267" width="23" style="1" customWidth="1"/>
    <col min="268" max="269" width="11.77734375" style="1" customWidth="1"/>
    <col min="270" max="512" width="9" style="1"/>
    <col min="513" max="513" width="4.33203125" style="1" customWidth="1"/>
    <col min="514" max="514" width="9.33203125" style="1" customWidth="1"/>
    <col min="515" max="515" width="7.44140625" style="1" customWidth="1"/>
    <col min="516" max="516" width="22.77734375" style="1" customWidth="1"/>
    <col min="517" max="517" width="12.44140625" style="1" customWidth="1"/>
    <col min="518" max="519" width="11.77734375" style="1" customWidth="1"/>
    <col min="520" max="520" width="3.88671875" style="1" customWidth="1"/>
    <col min="521" max="521" width="10.33203125" style="1" customWidth="1"/>
    <col min="522" max="522" width="6.77734375" style="1" customWidth="1"/>
    <col min="523" max="523" width="23" style="1" customWidth="1"/>
    <col min="524" max="525" width="11.77734375" style="1" customWidth="1"/>
    <col min="526" max="768" width="9" style="1"/>
    <col min="769" max="769" width="4.33203125" style="1" customWidth="1"/>
    <col min="770" max="770" width="9.33203125" style="1" customWidth="1"/>
    <col min="771" max="771" width="7.44140625" style="1" customWidth="1"/>
    <col min="772" max="772" width="22.77734375" style="1" customWidth="1"/>
    <col min="773" max="773" width="12.44140625" style="1" customWidth="1"/>
    <col min="774" max="775" width="11.77734375" style="1" customWidth="1"/>
    <col min="776" max="776" width="3.88671875" style="1" customWidth="1"/>
    <col min="777" max="777" width="10.33203125" style="1" customWidth="1"/>
    <col min="778" max="778" width="6.77734375" style="1" customWidth="1"/>
    <col min="779" max="779" width="23" style="1" customWidth="1"/>
    <col min="780" max="781" width="11.77734375" style="1" customWidth="1"/>
    <col min="782" max="1024" width="9" style="1"/>
    <col min="1025" max="1025" width="4.33203125" style="1" customWidth="1"/>
    <col min="1026" max="1026" width="9.33203125" style="1" customWidth="1"/>
    <col min="1027" max="1027" width="7.44140625" style="1" customWidth="1"/>
    <col min="1028" max="1028" width="22.77734375" style="1" customWidth="1"/>
    <col min="1029" max="1029" width="12.44140625" style="1" customWidth="1"/>
    <col min="1030" max="1031" width="11.77734375" style="1" customWidth="1"/>
    <col min="1032" max="1032" width="3.88671875" style="1" customWidth="1"/>
    <col min="1033" max="1033" width="10.33203125" style="1" customWidth="1"/>
    <col min="1034" max="1034" width="6.77734375" style="1" customWidth="1"/>
    <col min="1035" max="1035" width="23" style="1" customWidth="1"/>
    <col min="1036" max="1037" width="11.77734375" style="1" customWidth="1"/>
    <col min="1038" max="1280" width="9" style="1"/>
    <col min="1281" max="1281" width="4.33203125" style="1" customWidth="1"/>
    <col min="1282" max="1282" width="9.33203125" style="1" customWidth="1"/>
    <col min="1283" max="1283" width="7.44140625" style="1" customWidth="1"/>
    <col min="1284" max="1284" width="22.77734375" style="1" customWidth="1"/>
    <col min="1285" max="1285" width="12.44140625" style="1" customWidth="1"/>
    <col min="1286" max="1287" width="11.77734375" style="1" customWidth="1"/>
    <col min="1288" max="1288" width="3.88671875" style="1" customWidth="1"/>
    <col min="1289" max="1289" width="10.33203125" style="1" customWidth="1"/>
    <col min="1290" max="1290" width="6.77734375" style="1" customWidth="1"/>
    <col min="1291" max="1291" width="23" style="1" customWidth="1"/>
    <col min="1292" max="1293" width="11.77734375" style="1" customWidth="1"/>
    <col min="1294" max="1536" width="9" style="1"/>
    <col min="1537" max="1537" width="4.33203125" style="1" customWidth="1"/>
    <col min="1538" max="1538" width="9.33203125" style="1" customWidth="1"/>
    <col min="1539" max="1539" width="7.44140625" style="1" customWidth="1"/>
    <col min="1540" max="1540" width="22.77734375" style="1" customWidth="1"/>
    <col min="1541" max="1541" width="12.44140625" style="1" customWidth="1"/>
    <col min="1542" max="1543" width="11.77734375" style="1" customWidth="1"/>
    <col min="1544" max="1544" width="3.88671875" style="1" customWidth="1"/>
    <col min="1545" max="1545" width="10.33203125" style="1" customWidth="1"/>
    <col min="1546" max="1546" width="6.77734375" style="1" customWidth="1"/>
    <col min="1547" max="1547" width="23" style="1" customWidth="1"/>
    <col min="1548" max="1549" width="11.77734375" style="1" customWidth="1"/>
    <col min="1550" max="1792" width="9" style="1"/>
    <col min="1793" max="1793" width="4.33203125" style="1" customWidth="1"/>
    <col min="1794" max="1794" width="9.33203125" style="1" customWidth="1"/>
    <col min="1795" max="1795" width="7.44140625" style="1" customWidth="1"/>
    <col min="1796" max="1796" width="22.77734375" style="1" customWidth="1"/>
    <col min="1797" max="1797" width="12.44140625" style="1" customWidth="1"/>
    <col min="1798" max="1799" width="11.77734375" style="1" customWidth="1"/>
    <col min="1800" max="1800" width="3.88671875" style="1" customWidth="1"/>
    <col min="1801" max="1801" width="10.33203125" style="1" customWidth="1"/>
    <col min="1802" max="1802" width="6.77734375" style="1" customWidth="1"/>
    <col min="1803" max="1803" width="23" style="1" customWidth="1"/>
    <col min="1804" max="1805" width="11.77734375" style="1" customWidth="1"/>
    <col min="1806" max="2048" width="9" style="1"/>
    <col min="2049" max="2049" width="4.33203125" style="1" customWidth="1"/>
    <col min="2050" max="2050" width="9.33203125" style="1" customWidth="1"/>
    <col min="2051" max="2051" width="7.44140625" style="1" customWidth="1"/>
    <col min="2052" max="2052" width="22.77734375" style="1" customWidth="1"/>
    <col min="2053" max="2053" width="12.44140625" style="1" customWidth="1"/>
    <col min="2054" max="2055" width="11.77734375" style="1" customWidth="1"/>
    <col min="2056" max="2056" width="3.88671875" style="1" customWidth="1"/>
    <col min="2057" max="2057" width="10.33203125" style="1" customWidth="1"/>
    <col min="2058" max="2058" width="6.77734375" style="1" customWidth="1"/>
    <col min="2059" max="2059" width="23" style="1" customWidth="1"/>
    <col min="2060" max="2061" width="11.77734375" style="1" customWidth="1"/>
    <col min="2062" max="2304" width="9" style="1"/>
    <col min="2305" max="2305" width="4.33203125" style="1" customWidth="1"/>
    <col min="2306" max="2306" width="9.33203125" style="1" customWidth="1"/>
    <col min="2307" max="2307" width="7.44140625" style="1" customWidth="1"/>
    <col min="2308" max="2308" width="22.77734375" style="1" customWidth="1"/>
    <col min="2309" max="2309" width="12.44140625" style="1" customWidth="1"/>
    <col min="2310" max="2311" width="11.77734375" style="1" customWidth="1"/>
    <col min="2312" max="2312" width="3.88671875" style="1" customWidth="1"/>
    <col min="2313" max="2313" width="10.33203125" style="1" customWidth="1"/>
    <col min="2314" max="2314" width="6.77734375" style="1" customWidth="1"/>
    <col min="2315" max="2315" width="23" style="1" customWidth="1"/>
    <col min="2316" max="2317" width="11.77734375" style="1" customWidth="1"/>
    <col min="2318" max="2560" width="9" style="1"/>
    <col min="2561" max="2561" width="4.33203125" style="1" customWidth="1"/>
    <col min="2562" max="2562" width="9.33203125" style="1" customWidth="1"/>
    <col min="2563" max="2563" width="7.44140625" style="1" customWidth="1"/>
    <col min="2564" max="2564" width="22.77734375" style="1" customWidth="1"/>
    <col min="2565" max="2565" width="12.44140625" style="1" customWidth="1"/>
    <col min="2566" max="2567" width="11.77734375" style="1" customWidth="1"/>
    <col min="2568" max="2568" width="3.88671875" style="1" customWidth="1"/>
    <col min="2569" max="2569" width="10.33203125" style="1" customWidth="1"/>
    <col min="2570" max="2570" width="6.77734375" style="1" customWidth="1"/>
    <col min="2571" max="2571" width="23" style="1" customWidth="1"/>
    <col min="2572" max="2573" width="11.77734375" style="1" customWidth="1"/>
    <col min="2574" max="2816" width="9" style="1"/>
    <col min="2817" max="2817" width="4.33203125" style="1" customWidth="1"/>
    <col min="2818" max="2818" width="9.33203125" style="1" customWidth="1"/>
    <col min="2819" max="2819" width="7.44140625" style="1" customWidth="1"/>
    <col min="2820" max="2820" width="22.77734375" style="1" customWidth="1"/>
    <col min="2821" max="2821" width="12.44140625" style="1" customWidth="1"/>
    <col min="2822" max="2823" width="11.77734375" style="1" customWidth="1"/>
    <col min="2824" max="2824" width="3.88671875" style="1" customWidth="1"/>
    <col min="2825" max="2825" width="10.33203125" style="1" customWidth="1"/>
    <col min="2826" max="2826" width="6.77734375" style="1" customWidth="1"/>
    <col min="2827" max="2827" width="23" style="1" customWidth="1"/>
    <col min="2828" max="2829" width="11.77734375" style="1" customWidth="1"/>
    <col min="2830" max="3072" width="9" style="1"/>
    <col min="3073" max="3073" width="4.33203125" style="1" customWidth="1"/>
    <col min="3074" max="3074" width="9.33203125" style="1" customWidth="1"/>
    <col min="3075" max="3075" width="7.44140625" style="1" customWidth="1"/>
    <col min="3076" max="3076" width="22.77734375" style="1" customWidth="1"/>
    <col min="3077" max="3077" width="12.44140625" style="1" customWidth="1"/>
    <col min="3078" max="3079" width="11.77734375" style="1" customWidth="1"/>
    <col min="3080" max="3080" width="3.88671875" style="1" customWidth="1"/>
    <col min="3081" max="3081" width="10.33203125" style="1" customWidth="1"/>
    <col min="3082" max="3082" width="6.77734375" style="1" customWidth="1"/>
    <col min="3083" max="3083" width="23" style="1" customWidth="1"/>
    <col min="3084" max="3085" width="11.77734375" style="1" customWidth="1"/>
    <col min="3086" max="3328" width="9" style="1"/>
    <col min="3329" max="3329" width="4.33203125" style="1" customWidth="1"/>
    <col min="3330" max="3330" width="9.33203125" style="1" customWidth="1"/>
    <col min="3331" max="3331" width="7.44140625" style="1" customWidth="1"/>
    <col min="3332" max="3332" width="22.77734375" style="1" customWidth="1"/>
    <col min="3333" max="3333" width="12.44140625" style="1" customWidth="1"/>
    <col min="3334" max="3335" width="11.77734375" style="1" customWidth="1"/>
    <col min="3336" max="3336" width="3.88671875" style="1" customWidth="1"/>
    <col min="3337" max="3337" width="10.33203125" style="1" customWidth="1"/>
    <col min="3338" max="3338" width="6.77734375" style="1" customWidth="1"/>
    <col min="3339" max="3339" width="23" style="1" customWidth="1"/>
    <col min="3340" max="3341" width="11.77734375" style="1" customWidth="1"/>
    <col min="3342" max="3584" width="9" style="1"/>
    <col min="3585" max="3585" width="4.33203125" style="1" customWidth="1"/>
    <col min="3586" max="3586" width="9.33203125" style="1" customWidth="1"/>
    <col min="3587" max="3587" width="7.44140625" style="1" customWidth="1"/>
    <col min="3588" max="3588" width="22.77734375" style="1" customWidth="1"/>
    <col min="3589" max="3589" width="12.44140625" style="1" customWidth="1"/>
    <col min="3590" max="3591" width="11.77734375" style="1" customWidth="1"/>
    <col min="3592" max="3592" width="3.88671875" style="1" customWidth="1"/>
    <col min="3593" max="3593" width="10.33203125" style="1" customWidth="1"/>
    <col min="3594" max="3594" width="6.77734375" style="1" customWidth="1"/>
    <col min="3595" max="3595" width="23" style="1" customWidth="1"/>
    <col min="3596" max="3597" width="11.77734375" style="1" customWidth="1"/>
    <col min="3598" max="3840" width="9" style="1"/>
    <col min="3841" max="3841" width="4.33203125" style="1" customWidth="1"/>
    <col min="3842" max="3842" width="9.33203125" style="1" customWidth="1"/>
    <col min="3843" max="3843" width="7.44140625" style="1" customWidth="1"/>
    <col min="3844" max="3844" width="22.77734375" style="1" customWidth="1"/>
    <col min="3845" max="3845" width="12.44140625" style="1" customWidth="1"/>
    <col min="3846" max="3847" width="11.77734375" style="1" customWidth="1"/>
    <col min="3848" max="3848" width="3.88671875" style="1" customWidth="1"/>
    <col min="3849" max="3849" width="10.33203125" style="1" customWidth="1"/>
    <col min="3850" max="3850" width="6.77734375" style="1" customWidth="1"/>
    <col min="3851" max="3851" width="23" style="1" customWidth="1"/>
    <col min="3852" max="3853" width="11.77734375" style="1" customWidth="1"/>
    <col min="3854" max="4096" width="9" style="1"/>
    <col min="4097" max="4097" width="4.33203125" style="1" customWidth="1"/>
    <col min="4098" max="4098" width="9.33203125" style="1" customWidth="1"/>
    <col min="4099" max="4099" width="7.44140625" style="1" customWidth="1"/>
    <col min="4100" max="4100" width="22.77734375" style="1" customWidth="1"/>
    <col min="4101" max="4101" width="12.44140625" style="1" customWidth="1"/>
    <col min="4102" max="4103" width="11.77734375" style="1" customWidth="1"/>
    <col min="4104" max="4104" width="3.88671875" style="1" customWidth="1"/>
    <col min="4105" max="4105" width="10.33203125" style="1" customWidth="1"/>
    <col min="4106" max="4106" width="6.77734375" style="1" customWidth="1"/>
    <col min="4107" max="4107" width="23" style="1" customWidth="1"/>
    <col min="4108" max="4109" width="11.77734375" style="1" customWidth="1"/>
    <col min="4110" max="4352" width="9" style="1"/>
    <col min="4353" max="4353" width="4.33203125" style="1" customWidth="1"/>
    <col min="4354" max="4354" width="9.33203125" style="1" customWidth="1"/>
    <col min="4355" max="4355" width="7.44140625" style="1" customWidth="1"/>
    <col min="4356" max="4356" width="22.77734375" style="1" customWidth="1"/>
    <col min="4357" max="4357" width="12.44140625" style="1" customWidth="1"/>
    <col min="4358" max="4359" width="11.77734375" style="1" customWidth="1"/>
    <col min="4360" max="4360" width="3.88671875" style="1" customWidth="1"/>
    <col min="4361" max="4361" width="10.33203125" style="1" customWidth="1"/>
    <col min="4362" max="4362" width="6.77734375" style="1" customWidth="1"/>
    <col min="4363" max="4363" width="23" style="1" customWidth="1"/>
    <col min="4364" max="4365" width="11.77734375" style="1" customWidth="1"/>
    <col min="4366" max="4608" width="9" style="1"/>
    <col min="4609" max="4609" width="4.33203125" style="1" customWidth="1"/>
    <col min="4610" max="4610" width="9.33203125" style="1" customWidth="1"/>
    <col min="4611" max="4611" width="7.44140625" style="1" customWidth="1"/>
    <col min="4612" max="4612" width="22.77734375" style="1" customWidth="1"/>
    <col min="4613" max="4613" width="12.44140625" style="1" customWidth="1"/>
    <col min="4614" max="4615" width="11.77734375" style="1" customWidth="1"/>
    <col min="4616" max="4616" width="3.88671875" style="1" customWidth="1"/>
    <col min="4617" max="4617" width="10.33203125" style="1" customWidth="1"/>
    <col min="4618" max="4618" width="6.77734375" style="1" customWidth="1"/>
    <col min="4619" max="4619" width="23" style="1" customWidth="1"/>
    <col min="4620" max="4621" width="11.77734375" style="1" customWidth="1"/>
    <col min="4622" max="4864" width="9" style="1"/>
    <col min="4865" max="4865" width="4.33203125" style="1" customWidth="1"/>
    <col min="4866" max="4866" width="9.33203125" style="1" customWidth="1"/>
    <col min="4867" max="4867" width="7.44140625" style="1" customWidth="1"/>
    <col min="4868" max="4868" width="22.77734375" style="1" customWidth="1"/>
    <col min="4869" max="4869" width="12.44140625" style="1" customWidth="1"/>
    <col min="4870" max="4871" width="11.77734375" style="1" customWidth="1"/>
    <col min="4872" max="4872" width="3.88671875" style="1" customWidth="1"/>
    <col min="4873" max="4873" width="10.33203125" style="1" customWidth="1"/>
    <col min="4874" max="4874" width="6.77734375" style="1" customWidth="1"/>
    <col min="4875" max="4875" width="23" style="1" customWidth="1"/>
    <col min="4876" max="4877" width="11.77734375" style="1" customWidth="1"/>
    <col min="4878" max="5120" width="9" style="1"/>
    <col min="5121" max="5121" width="4.33203125" style="1" customWidth="1"/>
    <col min="5122" max="5122" width="9.33203125" style="1" customWidth="1"/>
    <col min="5123" max="5123" width="7.44140625" style="1" customWidth="1"/>
    <col min="5124" max="5124" width="22.77734375" style="1" customWidth="1"/>
    <col min="5125" max="5125" width="12.44140625" style="1" customWidth="1"/>
    <col min="5126" max="5127" width="11.77734375" style="1" customWidth="1"/>
    <col min="5128" max="5128" width="3.88671875" style="1" customWidth="1"/>
    <col min="5129" max="5129" width="10.33203125" style="1" customWidth="1"/>
    <col min="5130" max="5130" width="6.77734375" style="1" customWidth="1"/>
    <col min="5131" max="5131" width="23" style="1" customWidth="1"/>
    <col min="5132" max="5133" width="11.77734375" style="1" customWidth="1"/>
    <col min="5134" max="5376" width="9" style="1"/>
    <col min="5377" max="5377" width="4.33203125" style="1" customWidth="1"/>
    <col min="5378" max="5378" width="9.33203125" style="1" customWidth="1"/>
    <col min="5379" max="5379" width="7.44140625" style="1" customWidth="1"/>
    <col min="5380" max="5380" width="22.77734375" style="1" customWidth="1"/>
    <col min="5381" max="5381" width="12.44140625" style="1" customWidth="1"/>
    <col min="5382" max="5383" width="11.77734375" style="1" customWidth="1"/>
    <col min="5384" max="5384" width="3.88671875" style="1" customWidth="1"/>
    <col min="5385" max="5385" width="10.33203125" style="1" customWidth="1"/>
    <col min="5386" max="5386" width="6.77734375" style="1" customWidth="1"/>
    <col min="5387" max="5387" width="23" style="1" customWidth="1"/>
    <col min="5388" max="5389" width="11.77734375" style="1" customWidth="1"/>
    <col min="5390" max="5632" width="9" style="1"/>
    <col min="5633" max="5633" width="4.33203125" style="1" customWidth="1"/>
    <col min="5634" max="5634" width="9.33203125" style="1" customWidth="1"/>
    <col min="5635" max="5635" width="7.44140625" style="1" customWidth="1"/>
    <col min="5636" max="5636" width="22.77734375" style="1" customWidth="1"/>
    <col min="5637" max="5637" width="12.44140625" style="1" customWidth="1"/>
    <col min="5638" max="5639" width="11.77734375" style="1" customWidth="1"/>
    <col min="5640" max="5640" width="3.88671875" style="1" customWidth="1"/>
    <col min="5641" max="5641" width="10.33203125" style="1" customWidth="1"/>
    <col min="5642" max="5642" width="6.77734375" style="1" customWidth="1"/>
    <col min="5643" max="5643" width="23" style="1" customWidth="1"/>
    <col min="5644" max="5645" width="11.77734375" style="1" customWidth="1"/>
    <col min="5646" max="5888" width="9" style="1"/>
    <col min="5889" max="5889" width="4.33203125" style="1" customWidth="1"/>
    <col min="5890" max="5890" width="9.33203125" style="1" customWidth="1"/>
    <col min="5891" max="5891" width="7.44140625" style="1" customWidth="1"/>
    <col min="5892" max="5892" width="22.77734375" style="1" customWidth="1"/>
    <col min="5893" max="5893" width="12.44140625" style="1" customWidth="1"/>
    <col min="5894" max="5895" width="11.77734375" style="1" customWidth="1"/>
    <col min="5896" max="5896" width="3.88671875" style="1" customWidth="1"/>
    <col min="5897" max="5897" width="10.33203125" style="1" customWidth="1"/>
    <col min="5898" max="5898" width="6.77734375" style="1" customWidth="1"/>
    <col min="5899" max="5899" width="23" style="1" customWidth="1"/>
    <col min="5900" max="5901" width="11.77734375" style="1" customWidth="1"/>
    <col min="5902" max="6144" width="9" style="1"/>
    <col min="6145" max="6145" width="4.33203125" style="1" customWidth="1"/>
    <col min="6146" max="6146" width="9.33203125" style="1" customWidth="1"/>
    <col min="6147" max="6147" width="7.44140625" style="1" customWidth="1"/>
    <col min="6148" max="6148" width="22.77734375" style="1" customWidth="1"/>
    <col min="6149" max="6149" width="12.44140625" style="1" customWidth="1"/>
    <col min="6150" max="6151" width="11.77734375" style="1" customWidth="1"/>
    <col min="6152" max="6152" width="3.88671875" style="1" customWidth="1"/>
    <col min="6153" max="6153" width="10.33203125" style="1" customWidth="1"/>
    <col min="6154" max="6154" width="6.77734375" style="1" customWidth="1"/>
    <col min="6155" max="6155" width="23" style="1" customWidth="1"/>
    <col min="6156" max="6157" width="11.77734375" style="1" customWidth="1"/>
    <col min="6158" max="6400" width="9" style="1"/>
    <col min="6401" max="6401" width="4.33203125" style="1" customWidth="1"/>
    <col min="6402" max="6402" width="9.33203125" style="1" customWidth="1"/>
    <col min="6403" max="6403" width="7.44140625" style="1" customWidth="1"/>
    <col min="6404" max="6404" width="22.77734375" style="1" customWidth="1"/>
    <col min="6405" max="6405" width="12.44140625" style="1" customWidth="1"/>
    <col min="6406" max="6407" width="11.77734375" style="1" customWidth="1"/>
    <col min="6408" max="6408" width="3.88671875" style="1" customWidth="1"/>
    <col min="6409" max="6409" width="10.33203125" style="1" customWidth="1"/>
    <col min="6410" max="6410" width="6.77734375" style="1" customWidth="1"/>
    <col min="6411" max="6411" width="23" style="1" customWidth="1"/>
    <col min="6412" max="6413" width="11.77734375" style="1" customWidth="1"/>
    <col min="6414" max="6656" width="9" style="1"/>
    <col min="6657" max="6657" width="4.33203125" style="1" customWidth="1"/>
    <col min="6658" max="6658" width="9.33203125" style="1" customWidth="1"/>
    <col min="6659" max="6659" width="7.44140625" style="1" customWidth="1"/>
    <col min="6660" max="6660" width="22.77734375" style="1" customWidth="1"/>
    <col min="6661" max="6661" width="12.44140625" style="1" customWidth="1"/>
    <col min="6662" max="6663" width="11.77734375" style="1" customWidth="1"/>
    <col min="6664" max="6664" width="3.88671875" style="1" customWidth="1"/>
    <col min="6665" max="6665" width="10.33203125" style="1" customWidth="1"/>
    <col min="6666" max="6666" width="6.77734375" style="1" customWidth="1"/>
    <col min="6667" max="6667" width="23" style="1" customWidth="1"/>
    <col min="6668" max="6669" width="11.77734375" style="1" customWidth="1"/>
    <col min="6670" max="6912" width="9" style="1"/>
    <col min="6913" max="6913" width="4.33203125" style="1" customWidth="1"/>
    <col min="6914" max="6914" width="9.33203125" style="1" customWidth="1"/>
    <col min="6915" max="6915" width="7.44140625" style="1" customWidth="1"/>
    <col min="6916" max="6916" width="22.77734375" style="1" customWidth="1"/>
    <col min="6917" max="6917" width="12.44140625" style="1" customWidth="1"/>
    <col min="6918" max="6919" width="11.77734375" style="1" customWidth="1"/>
    <col min="6920" max="6920" width="3.88671875" style="1" customWidth="1"/>
    <col min="6921" max="6921" width="10.33203125" style="1" customWidth="1"/>
    <col min="6922" max="6922" width="6.77734375" style="1" customWidth="1"/>
    <col min="6923" max="6923" width="23" style="1" customWidth="1"/>
    <col min="6924" max="6925" width="11.77734375" style="1" customWidth="1"/>
    <col min="6926" max="7168" width="9" style="1"/>
    <col min="7169" max="7169" width="4.33203125" style="1" customWidth="1"/>
    <col min="7170" max="7170" width="9.33203125" style="1" customWidth="1"/>
    <col min="7171" max="7171" width="7.44140625" style="1" customWidth="1"/>
    <col min="7172" max="7172" width="22.77734375" style="1" customWidth="1"/>
    <col min="7173" max="7173" width="12.44140625" style="1" customWidth="1"/>
    <col min="7174" max="7175" width="11.77734375" style="1" customWidth="1"/>
    <col min="7176" max="7176" width="3.88671875" style="1" customWidth="1"/>
    <col min="7177" max="7177" width="10.33203125" style="1" customWidth="1"/>
    <col min="7178" max="7178" width="6.77734375" style="1" customWidth="1"/>
    <col min="7179" max="7179" width="23" style="1" customWidth="1"/>
    <col min="7180" max="7181" width="11.77734375" style="1" customWidth="1"/>
    <col min="7182" max="7424" width="9" style="1"/>
    <col min="7425" max="7425" width="4.33203125" style="1" customWidth="1"/>
    <col min="7426" max="7426" width="9.33203125" style="1" customWidth="1"/>
    <col min="7427" max="7427" width="7.44140625" style="1" customWidth="1"/>
    <col min="7428" max="7428" width="22.77734375" style="1" customWidth="1"/>
    <col min="7429" max="7429" width="12.44140625" style="1" customWidth="1"/>
    <col min="7430" max="7431" width="11.77734375" style="1" customWidth="1"/>
    <col min="7432" max="7432" width="3.88671875" style="1" customWidth="1"/>
    <col min="7433" max="7433" width="10.33203125" style="1" customWidth="1"/>
    <col min="7434" max="7434" width="6.77734375" style="1" customWidth="1"/>
    <col min="7435" max="7435" width="23" style="1" customWidth="1"/>
    <col min="7436" max="7437" width="11.77734375" style="1" customWidth="1"/>
    <col min="7438" max="7680" width="9" style="1"/>
    <col min="7681" max="7681" width="4.33203125" style="1" customWidth="1"/>
    <col min="7682" max="7682" width="9.33203125" style="1" customWidth="1"/>
    <col min="7683" max="7683" width="7.44140625" style="1" customWidth="1"/>
    <col min="7684" max="7684" width="22.77734375" style="1" customWidth="1"/>
    <col min="7685" max="7685" width="12.44140625" style="1" customWidth="1"/>
    <col min="7686" max="7687" width="11.77734375" style="1" customWidth="1"/>
    <col min="7688" max="7688" width="3.88671875" style="1" customWidth="1"/>
    <col min="7689" max="7689" width="10.33203125" style="1" customWidth="1"/>
    <col min="7690" max="7690" width="6.77734375" style="1" customWidth="1"/>
    <col min="7691" max="7691" width="23" style="1" customWidth="1"/>
    <col min="7692" max="7693" width="11.77734375" style="1" customWidth="1"/>
    <col min="7694" max="7936" width="9" style="1"/>
    <col min="7937" max="7937" width="4.33203125" style="1" customWidth="1"/>
    <col min="7938" max="7938" width="9.33203125" style="1" customWidth="1"/>
    <col min="7939" max="7939" width="7.44140625" style="1" customWidth="1"/>
    <col min="7940" max="7940" width="22.77734375" style="1" customWidth="1"/>
    <col min="7941" max="7941" width="12.44140625" style="1" customWidth="1"/>
    <col min="7942" max="7943" width="11.77734375" style="1" customWidth="1"/>
    <col min="7944" max="7944" width="3.88671875" style="1" customWidth="1"/>
    <col min="7945" max="7945" width="10.33203125" style="1" customWidth="1"/>
    <col min="7946" max="7946" width="6.77734375" style="1" customWidth="1"/>
    <col min="7947" max="7947" width="23" style="1" customWidth="1"/>
    <col min="7948" max="7949" width="11.77734375" style="1" customWidth="1"/>
    <col min="7950" max="8192" width="9" style="1"/>
    <col min="8193" max="8193" width="4.33203125" style="1" customWidth="1"/>
    <col min="8194" max="8194" width="9.33203125" style="1" customWidth="1"/>
    <col min="8195" max="8195" width="7.44140625" style="1" customWidth="1"/>
    <col min="8196" max="8196" width="22.77734375" style="1" customWidth="1"/>
    <col min="8197" max="8197" width="12.44140625" style="1" customWidth="1"/>
    <col min="8198" max="8199" width="11.77734375" style="1" customWidth="1"/>
    <col min="8200" max="8200" width="3.88671875" style="1" customWidth="1"/>
    <col min="8201" max="8201" width="10.33203125" style="1" customWidth="1"/>
    <col min="8202" max="8202" width="6.77734375" style="1" customWidth="1"/>
    <col min="8203" max="8203" width="23" style="1" customWidth="1"/>
    <col min="8204" max="8205" width="11.77734375" style="1" customWidth="1"/>
    <col min="8206" max="8448" width="9" style="1"/>
    <col min="8449" max="8449" width="4.33203125" style="1" customWidth="1"/>
    <col min="8450" max="8450" width="9.33203125" style="1" customWidth="1"/>
    <col min="8451" max="8451" width="7.44140625" style="1" customWidth="1"/>
    <col min="8452" max="8452" width="22.77734375" style="1" customWidth="1"/>
    <col min="8453" max="8453" width="12.44140625" style="1" customWidth="1"/>
    <col min="8454" max="8455" width="11.77734375" style="1" customWidth="1"/>
    <col min="8456" max="8456" width="3.88671875" style="1" customWidth="1"/>
    <col min="8457" max="8457" width="10.33203125" style="1" customWidth="1"/>
    <col min="8458" max="8458" width="6.77734375" style="1" customWidth="1"/>
    <col min="8459" max="8459" width="23" style="1" customWidth="1"/>
    <col min="8460" max="8461" width="11.77734375" style="1" customWidth="1"/>
    <col min="8462" max="8704" width="9" style="1"/>
    <col min="8705" max="8705" width="4.33203125" style="1" customWidth="1"/>
    <col min="8706" max="8706" width="9.33203125" style="1" customWidth="1"/>
    <col min="8707" max="8707" width="7.44140625" style="1" customWidth="1"/>
    <col min="8708" max="8708" width="22.77734375" style="1" customWidth="1"/>
    <col min="8709" max="8709" width="12.44140625" style="1" customWidth="1"/>
    <col min="8710" max="8711" width="11.77734375" style="1" customWidth="1"/>
    <col min="8712" max="8712" width="3.88671875" style="1" customWidth="1"/>
    <col min="8713" max="8713" width="10.33203125" style="1" customWidth="1"/>
    <col min="8714" max="8714" width="6.77734375" style="1" customWidth="1"/>
    <col min="8715" max="8715" width="23" style="1" customWidth="1"/>
    <col min="8716" max="8717" width="11.77734375" style="1" customWidth="1"/>
    <col min="8718" max="8960" width="9" style="1"/>
    <col min="8961" max="8961" width="4.33203125" style="1" customWidth="1"/>
    <col min="8962" max="8962" width="9.33203125" style="1" customWidth="1"/>
    <col min="8963" max="8963" width="7.44140625" style="1" customWidth="1"/>
    <col min="8964" max="8964" width="22.77734375" style="1" customWidth="1"/>
    <col min="8965" max="8965" width="12.44140625" style="1" customWidth="1"/>
    <col min="8966" max="8967" width="11.77734375" style="1" customWidth="1"/>
    <col min="8968" max="8968" width="3.88671875" style="1" customWidth="1"/>
    <col min="8969" max="8969" width="10.33203125" style="1" customWidth="1"/>
    <col min="8970" max="8970" width="6.77734375" style="1" customWidth="1"/>
    <col min="8971" max="8971" width="23" style="1" customWidth="1"/>
    <col min="8972" max="8973" width="11.77734375" style="1" customWidth="1"/>
    <col min="8974" max="9216" width="9" style="1"/>
    <col min="9217" max="9217" width="4.33203125" style="1" customWidth="1"/>
    <col min="9218" max="9218" width="9.33203125" style="1" customWidth="1"/>
    <col min="9219" max="9219" width="7.44140625" style="1" customWidth="1"/>
    <col min="9220" max="9220" width="22.77734375" style="1" customWidth="1"/>
    <col min="9221" max="9221" width="12.44140625" style="1" customWidth="1"/>
    <col min="9222" max="9223" width="11.77734375" style="1" customWidth="1"/>
    <col min="9224" max="9224" width="3.88671875" style="1" customWidth="1"/>
    <col min="9225" max="9225" width="10.33203125" style="1" customWidth="1"/>
    <col min="9226" max="9226" width="6.77734375" style="1" customWidth="1"/>
    <col min="9227" max="9227" width="23" style="1" customWidth="1"/>
    <col min="9228" max="9229" width="11.77734375" style="1" customWidth="1"/>
    <col min="9230" max="9472" width="9" style="1"/>
    <col min="9473" max="9473" width="4.33203125" style="1" customWidth="1"/>
    <col min="9474" max="9474" width="9.33203125" style="1" customWidth="1"/>
    <col min="9475" max="9475" width="7.44140625" style="1" customWidth="1"/>
    <col min="9476" max="9476" width="22.77734375" style="1" customWidth="1"/>
    <col min="9477" max="9477" width="12.44140625" style="1" customWidth="1"/>
    <col min="9478" max="9479" width="11.77734375" style="1" customWidth="1"/>
    <col min="9480" max="9480" width="3.88671875" style="1" customWidth="1"/>
    <col min="9481" max="9481" width="10.33203125" style="1" customWidth="1"/>
    <col min="9482" max="9482" width="6.77734375" style="1" customWidth="1"/>
    <col min="9483" max="9483" width="23" style="1" customWidth="1"/>
    <col min="9484" max="9485" width="11.77734375" style="1" customWidth="1"/>
    <col min="9486" max="9728" width="9" style="1"/>
    <col min="9729" max="9729" width="4.33203125" style="1" customWidth="1"/>
    <col min="9730" max="9730" width="9.33203125" style="1" customWidth="1"/>
    <col min="9731" max="9731" width="7.44140625" style="1" customWidth="1"/>
    <col min="9732" max="9732" width="22.77734375" style="1" customWidth="1"/>
    <col min="9733" max="9733" width="12.44140625" style="1" customWidth="1"/>
    <col min="9734" max="9735" width="11.77734375" style="1" customWidth="1"/>
    <col min="9736" max="9736" width="3.88671875" style="1" customWidth="1"/>
    <col min="9737" max="9737" width="10.33203125" style="1" customWidth="1"/>
    <col min="9738" max="9738" width="6.77734375" style="1" customWidth="1"/>
    <col min="9739" max="9739" width="23" style="1" customWidth="1"/>
    <col min="9740" max="9741" width="11.77734375" style="1" customWidth="1"/>
    <col min="9742" max="9984" width="9" style="1"/>
    <col min="9985" max="9985" width="4.33203125" style="1" customWidth="1"/>
    <col min="9986" max="9986" width="9.33203125" style="1" customWidth="1"/>
    <col min="9987" max="9987" width="7.44140625" style="1" customWidth="1"/>
    <col min="9988" max="9988" width="22.77734375" style="1" customWidth="1"/>
    <col min="9989" max="9989" width="12.44140625" style="1" customWidth="1"/>
    <col min="9990" max="9991" width="11.77734375" style="1" customWidth="1"/>
    <col min="9992" max="9992" width="3.88671875" style="1" customWidth="1"/>
    <col min="9993" max="9993" width="10.33203125" style="1" customWidth="1"/>
    <col min="9994" max="9994" width="6.77734375" style="1" customWidth="1"/>
    <col min="9995" max="9995" width="23" style="1" customWidth="1"/>
    <col min="9996" max="9997" width="11.77734375" style="1" customWidth="1"/>
    <col min="9998" max="10240" width="9" style="1"/>
    <col min="10241" max="10241" width="4.33203125" style="1" customWidth="1"/>
    <col min="10242" max="10242" width="9.33203125" style="1" customWidth="1"/>
    <col min="10243" max="10243" width="7.44140625" style="1" customWidth="1"/>
    <col min="10244" max="10244" width="22.77734375" style="1" customWidth="1"/>
    <col min="10245" max="10245" width="12.44140625" style="1" customWidth="1"/>
    <col min="10246" max="10247" width="11.77734375" style="1" customWidth="1"/>
    <col min="10248" max="10248" width="3.88671875" style="1" customWidth="1"/>
    <col min="10249" max="10249" width="10.33203125" style="1" customWidth="1"/>
    <col min="10250" max="10250" width="6.77734375" style="1" customWidth="1"/>
    <col min="10251" max="10251" width="23" style="1" customWidth="1"/>
    <col min="10252" max="10253" width="11.77734375" style="1" customWidth="1"/>
    <col min="10254" max="10496" width="9" style="1"/>
    <col min="10497" max="10497" width="4.33203125" style="1" customWidth="1"/>
    <col min="10498" max="10498" width="9.33203125" style="1" customWidth="1"/>
    <col min="10499" max="10499" width="7.44140625" style="1" customWidth="1"/>
    <col min="10500" max="10500" width="22.77734375" style="1" customWidth="1"/>
    <col min="10501" max="10501" width="12.44140625" style="1" customWidth="1"/>
    <col min="10502" max="10503" width="11.77734375" style="1" customWidth="1"/>
    <col min="10504" max="10504" width="3.88671875" style="1" customWidth="1"/>
    <col min="10505" max="10505" width="10.33203125" style="1" customWidth="1"/>
    <col min="10506" max="10506" width="6.77734375" style="1" customWidth="1"/>
    <col min="10507" max="10507" width="23" style="1" customWidth="1"/>
    <col min="10508" max="10509" width="11.77734375" style="1" customWidth="1"/>
    <col min="10510" max="10752" width="9" style="1"/>
    <col min="10753" max="10753" width="4.33203125" style="1" customWidth="1"/>
    <col min="10754" max="10754" width="9.33203125" style="1" customWidth="1"/>
    <col min="10755" max="10755" width="7.44140625" style="1" customWidth="1"/>
    <col min="10756" max="10756" width="22.77734375" style="1" customWidth="1"/>
    <col min="10757" max="10757" width="12.44140625" style="1" customWidth="1"/>
    <col min="10758" max="10759" width="11.77734375" style="1" customWidth="1"/>
    <col min="10760" max="10760" width="3.88671875" style="1" customWidth="1"/>
    <col min="10761" max="10761" width="10.33203125" style="1" customWidth="1"/>
    <col min="10762" max="10762" width="6.77734375" style="1" customWidth="1"/>
    <col min="10763" max="10763" width="23" style="1" customWidth="1"/>
    <col min="10764" max="10765" width="11.77734375" style="1" customWidth="1"/>
    <col min="10766" max="11008" width="9" style="1"/>
    <col min="11009" max="11009" width="4.33203125" style="1" customWidth="1"/>
    <col min="11010" max="11010" width="9.33203125" style="1" customWidth="1"/>
    <col min="11011" max="11011" width="7.44140625" style="1" customWidth="1"/>
    <col min="11012" max="11012" width="22.77734375" style="1" customWidth="1"/>
    <col min="11013" max="11013" width="12.44140625" style="1" customWidth="1"/>
    <col min="11014" max="11015" width="11.77734375" style="1" customWidth="1"/>
    <col min="11016" max="11016" width="3.88671875" style="1" customWidth="1"/>
    <col min="11017" max="11017" width="10.33203125" style="1" customWidth="1"/>
    <col min="11018" max="11018" width="6.77734375" style="1" customWidth="1"/>
    <col min="11019" max="11019" width="23" style="1" customWidth="1"/>
    <col min="11020" max="11021" width="11.77734375" style="1" customWidth="1"/>
    <col min="11022" max="11264" width="9" style="1"/>
    <col min="11265" max="11265" width="4.33203125" style="1" customWidth="1"/>
    <col min="11266" max="11266" width="9.33203125" style="1" customWidth="1"/>
    <col min="11267" max="11267" width="7.44140625" style="1" customWidth="1"/>
    <col min="11268" max="11268" width="22.77734375" style="1" customWidth="1"/>
    <col min="11269" max="11269" width="12.44140625" style="1" customWidth="1"/>
    <col min="11270" max="11271" width="11.77734375" style="1" customWidth="1"/>
    <col min="11272" max="11272" width="3.88671875" style="1" customWidth="1"/>
    <col min="11273" max="11273" width="10.33203125" style="1" customWidth="1"/>
    <col min="11274" max="11274" width="6.77734375" style="1" customWidth="1"/>
    <col min="11275" max="11275" width="23" style="1" customWidth="1"/>
    <col min="11276" max="11277" width="11.77734375" style="1" customWidth="1"/>
    <col min="11278" max="11520" width="9" style="1"/>
    <col min="11521" max="11521" width="4.33203125" style="1" customWidth="1"/>
    <col min="11522" max="11522" width="9.33203125" style="1" customWidth="1"/>
    <col min="11523" max="11523" width="7.44140625" style="1" customWidth="1"/>
    <col min="11524" max="11524" width="22.77734375" style="1" customWidth="1"/>
    <col min="11525" max="11525" width="12.44140625" style="1" customWidth="1"/>
    <col min="11526" max="11527" width="11.77734375" style="1" customWidth="1"/>
    <col min="11528" max="11528" width="3.88671875" style="1" customWidth="1"/>
    <col min="11529" max="11529" width="10.33203125" style="1" customWidth="1"/>
    <col min="11530" max="11530" width="6.77734375" style="1" customWidth="1"/>
    <col min="11531" max="11531" width="23" style="1" customWidth="1"/>
    <col min="11532" max="11533" width="11.77734375" style="1" customWidth="1"/>
    <col min="11534" max="11776" width="9" style="1"/>
    <col min="11777" max="11777" width="4.33203125" style="1" customWidth="1"/>
    <col min="11778" max="11778" width="9.33203125" style="1" customWidth="1"/>
    <col min="11779" max="11779" width="7.44140625" style="1" customWidth="1"/>
    <col min="11780" max="11780" width="22.77734375" style="1" customWidth="1"/>
    <col min="11781" max="11781" width="12.44140625" style="1" customWidth="1"/>
    <col min="11782" max="11783" width="11.77734375" style="1" customWidth="1"/>
    <col min="11784" max="11784" width="3.88671875" style="1" customWidth="1"/>
    <col min="11785" max="11785" width="10.33203125" style="1" customWidth="1"/>
    <col min="11786" max="11786" width="6.77734375" style="1" customWidth="1"/>
    <col min="11787" max="11787" width="23" style="1" customWidth="1"/>
    <col min="11788" max="11789" width="11.77734375" style="1" customWidth="1"/>
    <col min="11790" max="12032" width="9" style="1"/>
    <col min="12033" max="12033" width="4.33203125" style="1" customWidth="1"/>
    <col min="12034" max="12034" width="9.33203125" style="1" customWidth="1"/>
    <col min="12035" max="12035" width="7.44140625" style="1" customWidth="1"/>
    <col min="12036" max="12036" width="22.77734375" style="1" customWidth="1"/>
    <col min="12037" max="12037" width="12.44140625" style="1" customWidth="1"/>
    <col min="12038" max="12039" width="11.77734375" style="1" customWidth="1"/>
    <col min="12040" max="12040" width="3.88671875" style="1" customWidth="1"/>
    <col min="12041" max="12041" width="10.33203125" style="1" customWidth="1"/>
    <col min="12042" max="12042" width="6.77734375" style="1" customWidth="1"/>
    <col min="12043" max="12043" width="23" style="1" customWidth="1"/>
    <col min="12044" max="12045" width="11.77734375" style="1" customWidth="1"/>
    <col min="12046" max="12288" width="9" style="1"/>
    <col min="12289" max="12289" width="4.33203125" style="1" customWidth="1"/>
    <col min="12290" max="12290" width="9.33203125" style="1" customWidth="1"/>
    <col min="12291" max="12291" width="7.44140625" style="1" customWidth="1"/>
    <col min="12292" max="12292" width="22.77734375" style="1" customWidth="1"/>
    <col min="12293" max="12293" width="12.44140625" style="1" customWidth="1"/>
    <col min="12294" max="12295" width="11.77734375" style="1" customWidth="1"/>
    <col min="12296" max="12296" width="3.88671875" style="1" customWidth="1"/>
    <col min="12297" max="12297" width="10.33203125" style="1" customWidth="1"/>
    <col min="12298" max="12298" width="6.77734375" style="1" customWidth="1"/>
    <col min="12299" max="12299" width="23" style="1" customWidth="1"/>
    <col min="12300" max="12301" width="11.77734375" style="1" customWidth="1"/>
    <col min="12302" max="12544" width="9" style="1"/>
    <col min="12545" max="12545" width="4.33203125" style="1" customWidth="1"/>
    <col min="12546" max="12546" width="9.33203125" style="1" customWidth="1"/>
    <col min="12547" max="12547" width="7.44140625" style="1" customWidth="1"/>
    <col min="12548" max="12548" width="22.77734375" style="1" customWidth="1"/>
    <col min="12549" max="12549" width="12.44140625" style="1" customWidth="1"/>
    <col min="12550" max="12551" width="11.77734375" style="1" customWidth="1"/>
    <col min="12552" max="12552" width="3.88671875" style="1" customWidth="1"/>
    <col min="12553" max="12553" width="10.33203125" style="1" customWidth="1"/>
    <col min="12554" max="12554" width="6.77734375" style="1" customWidth="1"/>
    <col min="12555" max="12555" width="23" style="1" customWidth="1"/>
    <col min="12556" max="12557" width="11.77734375" style="1" customWidth="1"/>
    <col min="12558" max="12800" width="9" style="1"/>
    <col min="12801" max="12801" width="4.33203125" style="1" customWidth="1"/>
    <col min="12802" max="12802" width="9.33203125" style="1" customWidth="1"/>
    <col min="12803" max="12803" width="7.44140625" style="1" customWidth="1"/>
    <col min="12804" max="12804" width="22.77734375" style="1" customWidth="1"/>
    <col min="12805" max="12805" width="12.44140625" style="1" customWidth="1"/>
    <col min="12806" max="12807" width="11.77734375" style="1" customWidth="1"/>
    <col min="12808" max="12808" width="3.88671875" style="1" customWidth="1"/>
    <col min="12809" max="12809" width="10.33203125" style="1" customWidth="1"/>
    <col min="12810" max="12810" width="6.77734375" style="1" customWidth="1"/>
    <col min="12811" max="12811" width="23" style="1" customWidth="1"/>
    <col min="12812" max="12813" width="11.77734375" style="1" customWidth="1"/>
    <col min="12814" max="13056" width="9" style="1"/>
    <col min="13057" max="13057" width="4.33203125" style="1" customWidth="1"/>
    <col min="13058" max="13058" width="9.33203125" style="1" customWidth="1"/>
    <col min="13059" max="13059" width="7.44140625" style="1" customWidth="1"/>
    <col min="13060" max="13060" width="22.77734375" style="1" customWidth="1"/>
    <col min="13061" max="13061" width="12.44140625" style="1" customWidth="1"/>
    <col min="13062" max="13063" width="11.77734375" style="1" customWidth="1"/>
    <col min="13064" max="13064" width="3.88671875" style="1" customWidth="1"/>
    <col min="13065" max="13065" width="10.33203125" style="1" customWidth="1"/>
    <col min="13066" max="13066" width="6.77734375" style="1" customWidth="1"/>
    <col min="13067" max="13067" width="23" style="1" customWidth="1"/>
    <col min="13068" max="13069" width="11.77734375" style="1" customWidth="1"/>
    <col min="13070" max="13312" width="9" style="1"/>
    <col min="13313" max="13313" width="4.33203125" style="1" customWidth="1"/>
    <col min="13314" max="13314" width="9.33203125" style="1" customWidth="1"/>
    <col min="13315" max="13315" width="7.44140625" style="1" customWidth="1"/>
    <col min="13316" max="13316" width="22.77734375" style="1" customWidth="1"/>
    <col min="13317" max="13317" width="12.44140625" style="1" customWidth="1"/>
    <col min="13318" max="13319" width="11.77734375" style="1" customWidth="1"/>
    <col min="13320" max="13320" width="3.88671875" style="1" customWidth="1"/>
    <col min="13321" max="13321" width="10.33203125" style="1" customWidth="1"/>
    <col min="13322" max="13322" width="6.77734375" style="1" customWidth="1"/>
    <col min="13323" max="13323" width="23" style="1" customWidth="1"/>
    <col min="13324" max="13325" width="11.77734375" style="1" customWidth="1"/>
    <col min="13326" max="13568" width="9" style="1"/>
    <col min="13569" max="13569" width="4.33203125" style="1" customWidth="1"/>
    <col min="13570" max="13570" width="9.33203125" style="1" customWidth="1"/>
    <col min="13571" max="13571" width="7.44140625" style="1" customWidth="1"/>
    <col min="13572" max="13572" width="22.77734375" style="1" customWidth="1"/>
    <col min="13573" max="13573" width="12.44140625" style="1" customWidth="1"/>
    <col min="13574" max="13575" width="11.77734375" style="1" customWidth="1"/>
    <col min="13576" max="13576" width="3.88671875" style="1" customWidth="1"/>
    <col min="13577" max="13577" width="10.33203125" style="1" customWidth="1"/>
    <col min="13578" max="13578" width="6.77734375" style="1" customWidth="1"/>
    <col min="13579" max="13579" width="23" style="1" customWidth="1"/>
    <col min="13580" max="13581" width="11.77734375" style="1" customWidth="1"/>
    <col min="13582" max="13824" width="9" style="1"/>
    <col min="13825" max="13825" width="4.33203125" style="1" customWidth="1"/>
    <col min="13826" max="13826" width="9.33203125" style="1" customWidth="1"/>
    <col min="13827" max="13827" width="7.44140625" style="1" customWidth="1"/>
    <col min="13828" max="13828" width="22.77734375" style="1" customWidth="1"/>
    <col min="13829" max="13829" width="12.44140625" style="1" customWidth="1"/>
    <col min="13830" max="13831" width="11.77734375" style="1" customWidth="1"/>
    <col min="13832" max="13832" width="3.88671875" style="1" customWidth="1"/>
    <col min="13833" max="13833" width="10.33203125" style="1" customWidth="1"/>
    <col min="13834" max="13834" width="6.77734375" style="1" customWidth="1"/>
    <col min="13835" max="13835" width="23" style="1" customWidth="1"/>
    <col min="13836" max="13837" width="11.77734375" style="1" customWidth="1"/>
    <col min="13838" max="14080" width="9" style="1"/>
    <col min="14081" max="14081" width="4.33203125" style="1" customWidth="1"/>
    <col min="14082" max="14082" width="9.33203125" style="1" customWidth="1"/>
    <col min="14083" max="14083" width="7.44140625" style="1" customWidth="1"/>
    <col min="14084" max="14084" width="22.77734375" style="1" customWidth="1"/>
    <col min="14085" max="14085" width="12.44140625" style="1" customWidth="1"/>
    <col min="14086" max="14087" width="11.77734375" style="1" customWidth="1"/>
    <col min="14088" max="14088" width="3.88671875" style="1" customWidth="1"/>
    <col min="14089" max="14089" width="10.33203125" style="1" customWidth="1"/>
    <col min="14090" max="14090" width="6.77734375" style="1" customWidth="1"/>
    <col min="14091" max="14091" width="23" style="1" customWidth="1"/>
    <col min="14092" max="14093" width="11.77734375" style="1" customWidth="1"/>
    <col min="14094" max="14336" width="9" style="1"/>
    <col min="14337" max="14337" width="4.33203125" style="1" customWidth="1"/>
    <col min="14338" max="14338" width="9.33203125" style="1" customWidth="1"/>
    <col min="14339" max="14339" width="7.44140625" style="1" customWidth="1"/>
    <col min="14340" max="14340" width="22.77734375" style="1" customWidth="1"/>
    <col min="14341" max="14341" width="12.44140625" style="1" customWidth="1"/>
    <col min="14342" max="14343" width="11.77734375" style="1" customWidth="1"/>
    <col min="14344" max="14344" width="3.88671875" style="1" customWidth="1"/>
    <col min="14345" max="14345" width="10.33203125" style="1" customWidth="1"/>
    <col min="14346" max="14346" width="6.77734375" style="1" customWidth="1"/>
    <col min="14347" max="14347" width="23" style="1" customWidth="1"/>
    <col min="14348" max="14349" width="11.77734375" style="1" customWidth="1"/>
    <col min="14350" max="14592" width="9" style="1"/>
    <col min="14593" max="14593" width="4.33203125" style="1" customWidth="1"/>
    <col min="14594" max="14594" width="9.33203125" style="1" customWidth="1"/>
    <col min="14595" max="14595" width="7.44140625" style="1" customWidth="1"/>
    <col min="14596" max="14596" width="22.77734375" style="1" customWidth="1"/>
    <col min="14597" max="14597" width="12.44140625" style="1" customWidth="1"/>
    <col min="14598" max="14599" width="11.77734375" style="1" customWidth="1"/>
    <col min="14600" max="14600" width="3.88671875" style="1" customWidth="1"/>
    <col min="14601" max="14601" width="10.33203125" style="1" customWidth="1"/>
    <col min="14602" max="14602" width="6.77734375" style="1" customWidth="1"/>
    <col min="14603" max="14603" width="23" style="1" customWidth="1"/>
    <col min="14604" max="14605" width="11.77734375" style="1" customWidth="1"/>
    <col min="14606" max="14848" width="9" style="1"/>
    <col min="14849" max="14849" width="4.33203125" style="1" customWidth="1"/>
    <col min="14850" max="14850" width="9.33203125" style="1" customWidth="1"/>
    <col min="14851" max="14851" width="7.44140625" style="1" customWidth="1"/>
    <col min="14852" max="14852" width="22.77734375" style="1" customWidth="1"/>
    <col min="14853" max="14853" width="12.44140625" style="1" customWidth="1"/>
    <col min="14854" max="14855" width="11.77734375" style="1" customWidth="1"/>
    <col min="14856" max="14856" width="3.88671875" style="1" customWidth="1"/>
    <col min="14857" max="14857" width="10.33203125" style="1" customWidth="1"/>
    <col min="14858" max="14858" width="6.77734375" style="1" customWidth="1"/>
    <col min="14859" max="14859" width="23" style="1" customWidth="1"/>
    <col min="14860" max="14861" width="11.77734375" style="1" customWidth="1"/>
    <col min="14862" max="15104" width="9" style="1"/>
    <col min="15105" max="15105" width="4.33203125" style="1" customWidth="1"/>
    <col min="15106" max="15106" width="9.33203125" style="1" customWidth="1"/>
    <col min="15107" max="15107" width="7.44140625" style="1" customWidth="1"/>
    <col min="15108" max="15108" width="22.77734375" style="1" customWidth="1"/>
    <col min="15109" max="15109" width="12.44140625" style="1" customWidth="1"/>
    <col min="15110" max="15111" width="11.77734375" style="1" customWidth="1"/>
    <col min="15112" max="15112" width="3.88671875" style="1" customWidth="1"/>
    <col min="15113" max="15113" width="10.33203125" style="1" customWidth="1"/>
    <col min="15114" max="15114" width="6.77734375" style="1" customWidth="1"/>
    <col min="15115" max="15115" width="23" style="1" customWidth="1"/>
    <col min="15116" max="15117" width="11.77734375" style="1" customWidth="1"/>
    <col min="15118" max="15360" width="9" style="1"/>
    <col min="15361" max="15361" width="4.33203125" style="1" customWidth="1"/>
    <col min="15362" max="15362" width="9.33203125" style="1" customWidth="1"/>
    <col min="15363" max="15363" width="7.44140625" style="1" customWidth="1"/>
    <col min="15364" max="15364" width="22.77734375" style="1" customWidth="1"/>
    <col min="15365" max="15365" width="12.44140625" style="1" customWidth="1"/>
    <col min="15366" max="15367" width="11.77734375" style="1" customWidth="1"/>
    <col min="15368" max="15368" width="3.88671875" style="1" customWidth="1"/>
    <col min="15369" max="15369" width="10.33203125" style="1" customWidth="1"/>
    <col min="15370" max="15370" width="6.77734375" style="1" customWidth="1"/>
    <col min="15371" max="15371" width="23" style="1" customWidth="1"/>
    <col min="15372" max="15373" width="11.77734375" style="1" customWidth="1"/>
    <col min="15374" max="15616" width="9" style="1"/>
    <col min="15617" max="15617" width="4.33203125" style="1" customWidth="1"/>
    <col min="15618" max="15618" width="9.33203125" style="1" customWidth="1"/>
    <col min="15619" max="15619" width="7.44140625" style="1" customWidth="1"/>
    <col min="15620" max="15620" width="22.77734375" style="1" customWidth="1"/>
    <col min="15621" max="15621" width="12.44140625" style="1" customWidth="1"/>
    <col min="15622" max="15623" width="11.77734375" style="1" customWidth="1"/>
    <col min="15624" max="15624" width="3.88671875" style="1" customWidth="1"/>
    <col min="15625" max="15625" width="10.33203125" style="1" customWidth="1"/>
    <col min="15626" max="15626" width="6.77734375" style="1" customWidth="1"/>
    <col min="15627" max="15627" width="23" style="1" customWidth="1"/>
    <col min="15628" max="15629" width="11.77734375" style="1" customWidth="1"/>
    <col min="15630" max="15872" width="9" style="1"/>
    <col min="15873" max="15873" width="4.33203125" style="1" customWidth="1"/>
    <col min="15874" max="15874" width="9.33203125" style="1" customWidth="1"/>
    <col min="15875" max="15875" width="7.44140625" style="1" customWidth="1"/>
    <col min="15876" max="15876" width="22.77734375" style="1" customWidth="1"/>
    <col min="15877" max="15877" width="12.44140625" style="1" customWidth="1"/>
    <col min="15878" max="15879" width="11.77734375" style="1" customWidth="1"/>
    <col min="15880" max="15880" width="3.88671875" style="1" customWidth="1"/>
    <col min="15881" max="15881" width="10.33203125" style="1" customWidth="1"/>
    <col min="15882" max="15882" width="6.77734375" style="1" customWidth="1"/>
    <col min="15883" max="15883" width="23" style="1" customWidth="1"/>
    <col min="15884" max="15885" width="11.77734375" style="1" customWidth="1"/>
    <col min="15886" max="16128" width="9" style="1"/>
    <col min="16129" max="16129" width="4.33203125" style="1" customWidth="1"/>
    <col min="16130" max="16130" width="9.33203125" style="1" customWidth="1"/>
    <col min="16131" max="16131" width="7.44140625" style="1" customWidth="1"/>
    <col min="16132" max="16132" width="22.77734375" style="1" customWidth="1"/>
    <col min="16133" max="16133" width="12.44140625" style="1" customWidth="1"/>
    <col min="16134" max="16135" width="11.77734375" style="1" customWidth="1"/>
    <col min="16136" max="16136" width="3.88671875" style="1" customWidth="1"/>
    <col min="16137" max="16137" width="10.33203125" style="1" customWidth="1"/>
    <col min="16138" max="16138" width="6.77734375" style="1" customWidth="1"/>
    <col min="16139" max="16139" width="23" style="1" customWidth="1"/>
    <col min="16140" max="16141" width="11.77734375" style="1" customWidth="1"/>
    <col min="16142" max="16384" width="9" style="1"/>
  </cols>
  <sheetData>
    <row r="1" spans="1:13" ht="27" customHeight="1">
      <c r="A1" s="333" t="s">
        <v>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3" spans="1:13" ht="16.2">
      <c r="A3" s="334"/>
      <c r="B3" s="334"/>
      <c r="C3" s="334"/>
      <c r="D3" s="334"/>
      <c r="E3" s="334"/>
      <c r="F3" s="334"/>
      <c r="G3" s="2"/>
      <c r="H3" s="334"/>
      <c r="I3" s="334"/>
      <c r="J3" s="334"/>
      <c r="K3" s="334"/>
      <c r="L3" s="334"/>
      <c r="M3" s="334"/>
    </row>
    <row r="4" spans="1:13">
      <c r="A4" s="3"/>
      <c r="B4" s="3"/>
      <c r="C4" s="3"/>
      <c r="D4" s="3" t="s">
        <v>70</v>
      </c>
      <c r="E4" s="335"/>
      <c r="F4" s="336"/>
      <c r="G4" s="4"/>
      <c r="H4" s="3"/>
      <c r="I4" s="3"/>
      <c r="J4" s="3"/>
      <c r="K4" s="3" t="s">
        <v>71</v>
      </c>
      <c r="L4" s="335"/>
      <c r="M4" s="336"/>
    </row>
    <row r="5" spans="1:13">
      <c r="A5" s="5">
        <v>6</v>
      </c>
      <c r="B5" s="6">
        <v>42905</v>
      </c>
      <c r="C5" s="5" t="s">
        <v>187</v>
      </c>
      <c r="D5" s="7" t="s">
        <v>188</v>
      </c>
      <c r="E5" s="330" t="s">
        <v>189</v>
      </c>
      <c r="F5" s="331"/>
      <c r="G5" s="8"/>
      <c r="H5" s="74">
        <v>1</v>
      </c>
      <c r="I5" s="75">
        <v>42834</v>
      </c>
      <c r="J5" s="74" t="s">
        <v>140</v>
      </c>
      <c r="K5" s="74" t="s">
        <v>138</v>
      </c>
      <c r="L5" s="337" t="s">
        <v>139</v>
      </c>
      <c r="M5" s="338"/>
    </row>
    <row r="6" spans="1:13">
      <c r="A6" s="5">
        <v>7</v>
      </c>
      <c r="B6" s="6">
        <v>42924</v>
      </c>
      <c r="C6" s="5" t="s">
        <v>140</v>
      </c>
      <c r="D6" s="7" t="s">
        <v>204</v>
      </c>
      <c r="E6" s="330" t="s">
        <v>205</v>
      </c>
      <c r="F6" s="331"/>
      <c r="G6" s="8"/>
      <c r="H6" s="74">
        <v>12</v>
      </c>
      <c r="I6" s="75">
        <v>42988</v>
      </c>
      <c r="J6" s="74" t="s">
        <v>249</v>
      </c>
      <c r="K6" s="74" t="s">
        <v>252</v>
      </c>
      <c r="L6" s="337" t="s">
        <v>253</v>
      </c>
      <c r="M6" s="338"/>
    </row>
    <row r="7" spans="1:13">
      <c r="A7" s="5">
        <v>11</v>
      </c>
      <c r="B7" s="6">
        <v>42980</v>
      </c>
      <c r="C7" s="5" t="s">
        <v>140</v>
      </c>
      <c r="D7" s="7" t="s">
        <v>231</v>
      </c>
      <c r="E7" s="330" t="s">
        <v>146</v>
      </c>
      <c r="F7" s="331"/>
      <c r="G7" s="8"/>
      <c r="H7" s="76"/>
      <c r="I7" s="77"/>
      <c r="J7" s="76"/>
      <c r="K7" s="76"/>
      <c r="L7" s="330"/>
      <c r="M7" s="331"/>
    </row>
    <row r="8" spans="1:13">
      <c r="A8" s="11"/>
      <c r="B8" s="11"/>
      <c r="C8" s="11"/>
      <c r="D8" s="12"/>
      <c r="E8" s="339"/>
      <c r="F8" s="340"/>
      <c r="G8" s="8"/>
      <c r="H8" s="76"/>
      <c r="I8" s="77"/>
      <c r="J8" s="76"/>
      <c r="K8" s="76"/>
      <c r="L8" s="330"/>
      <c r="M8" s="331"/>
    </row>
    <row r="9" spans="1:13">
      <c r="A9" s="11"/>
      <c r="B9" s="11"/>
      <c r="C9" s="11"/>
      <c r="D9" s="12"/>
      <c r="E9" s="339"/>
      <c r="F9" s="340"/>
      <c r="G9" s="8"/>
      <c r="H9" s="76"/>
      <c r="I9" s="77"/>
      <c r="J9" s="76"/>
      <c r="K9" s="76"/>
      <c r="L9" s="330"/>
      <c r="M9" s="331"/>
    </row>
    <row r="10" spans="1:13">
      <c r="A10" s="11"/>
      <c r="B10" s="11"/>
      <c r="C10" s="11"/>
      <c r="D10" s="12"/>
      <c r="E10" s="339"/>
      <c r="F10" s="340"/>
      <c r="G10" s="8"/>
      <c r="H10" s="76"/>
      <c r="I10" s="77"/>
      <c r="J10" s="74"/>
      <c r="K10" s="74"/>
      <c r="L10" s="330"/>
      <c r="M10" s="331"/>
    </row>
    <row r="11" spans="1:13">
      <c r="A11" s="11"/>
      <c r="B11" s="11"/>
      <c r="C11" s="11"/>
      <c r="D11" s="12"/>
      <c r="E11" s="339"/>
      <c r="F11" s="340"/>
      <c r="G11" s="8"/>
      <c r="H11" s="76"/>
      <c r="I11" s="77"/>
      <c r="J11" s="74"/>
      <c r="K11" s="74"/>
      <c r="L11" s="330"/>
      <c r="M11" s="331"/>
    </row>
    <row r="12" spans="1:13">
      <c r="A12" s="11"/>
      <c r="B12" s="11"/>
      <c r="C12" s="11"/>
      <c r="D12" s="12"/>
      <c r="E12" s="339"/>
      <c r="F12" s="340"/>
      <c r="G12" s="8"/>
      <c r="H12" s="76"/>
      <c r="I12" s="77"/>
      <c r="J12" s="76"/>
      <c r="K12" s="76"/>
      <c r="L12" s="330"/>
      <c r="M12" s="331"/>
    </row>
    <row r="13" spans="1:13">
      <c r="A13" s="11"/>
      <c r="B13" s="11"/>
      <c r="C13" s="11"/>
      <c r="D13" s="12"/>
      <c r="E13" s="339"/>
      <c r="F13" s="340"/>
      <c r="G13" s="8"/>
      <c r="H13" s="76"/>
      <c r="I13" s="77"/>
      <c r="J13" s="76"/>
      <c r="K13" s="76"/>
      <c r="L13" s="330"/>
      <c r="M13" s="331"/>
    </row>
    <row r="14" spans="1:13">
      <c r="A14" s="11"/>
      <c r="B14" s="11"/>
      <c r="C14" s="11"/>
      <c r="D14" s="12"/>
      <c r="E14" s="339"/>
      <c r="F14" s="340"/>
      <c r="G14" s="8"/>
      <c r="H14" s="78"/>
      <c r="I14" s="78"/>
      <c r="J14" s="78"/>
      <c r="K14" s="78"/>
      <c r="L14" s="341"/>
      <c r="M14" s="332"/>
    </row>
    <row r="15" spans="1:13">
      <c r="A15" s="11"/>
      <c r="B15" s="11"/>
      <c r="C15" s="11"/>
      <c r="D15" s="12"/>
      <c r="E15" s="339"/>
      <c r="F15" s="340"/>
      <c r="G15" s="8"/>
      <c r="H15" s="78"/>
      <c r="I15" s="78"/>
      <c r="J15" s="78"/>
      <c r="K15" s="78"/>
      <c r="L15" s="341"/>
      <c r="M15" s="332"/>
    </row>
    <row r="16" spans="1:13">
      <c r="A16" s="11"/>
      <c r="B16" s="11"/>
      <c r="C16" s="11"/>
      <c r="D16" s="12"/>
      <c r="E16" s="339"/>
      <c r="F16" s="340"/>
      <c r="G16" s="8"/>
      <c r="H16" s="78"/>
      <c r="I16" s="78"/>
      <c r="J16" s="78"/>
      <c r="K16" s="78"/>
      <c r="L16" s="341"/>
      <c r="M16" s="332"/>
    </row>
    <row r="17" spans="1:13">
      <c r="A17" s="11"/>
      <c r="B17" s="11"/>
      <c r="C17" s="11"/>
      <c r="D17" s="12"/>
      <c r="E17" s="339"/>
      <c r="F17" s="340"/>
      <c r="G17" s="8"/>
      <c r="H17" s="78"/>
      <c r="I17" s="78"/>
      <c r="J17" s="78"/>
      <c r="K17" s="78"/>
      <c r="L17" s="341"/>
      <c r="M17" s="332"/>
    </row>
    <row r="18" spans="1:13">
      <c r="A18" s="11"/>
      <c r="B18" s="11"/>
      <c r="C18" s="11"/>
      <c r="D18" s="12"/>
      <c r="E18" s="339"/>
      <c r="F18" s="340"/>
      <c r="G18" s="8"/>
      <c r="H18" s="78"/>
      <c r="I18" s="78"/>
      <c r="J18" s="78"/>
      <c r="K18" s="78"/>
      <c r="L18" s="341"/>
      <c r="M18" s="332"/>
    </row>
    <row r="19" spans="1:13">
      <c r="A19" s="11"/>
      <c r="B19" s="11"/>
      <c r="C19" s="11"/>
      <c r="D19" s="12"/>
      <c r="E19" s="339"/>
      <c r="F19" s="340"/>
      <c r="G19" s="8"/>
      <c r="H19" s="78"/>
      <c r="I19" s="78"/>
      <c r="J19" s="78"/>
      <c r="K19" s="78"/>
      <c r="L19" s="341"/>
      <c r="M19" s="332"/>
    </row>
    <row r="20" spans="1:13" ht="16.2">
      <c r="A20" s="334"/>
      <c r="B20" s="334"/>
      <c r="C20" s="334"/>
      <c r="D20" s="334"/>
      <c r="E20" s="334"/>
      <c r="F20" s="334"/>
      <c r="G20" s="13"/>
      <c r="H20" s="344"/>
      <c r="I20" s="344"/>
      <c r="J20" s="344"/>
      <c r="K20" s="344"/>
      <c r="L20" s="344"/>
      <c r="M20" s="344"/>
    </row>
    <row r="21" spans="1:13">
      <c r="A21" s="3"/>
      <c r="B21" s="3"/>
      <c r="C21" s="3"/>
      <c r="D21" s="3" t="s">
        <v>68</v>
      </c>
      <c r="E21" s="335"/>
      <c r="F21" s="336"/>
      <c r="G21" s="4"/>
      <c r="H21" s="3"/>
      <c r="I21" s="3"/>
      <c r="J21" s="3"/>
      <c r="K21" s="3" t="s">
        <v>67</v>
      </c>
      <c r="L21" s="335"/>
      <c r="M21" s="336"/>
    </row>
    <row r="22" spans="1:13">
      <c r="A22" s="5">
        <v>8</v>
      </c>
      <c r="B22" s="6">
        <v>42931</v>
      </c>
      <c r="C22" s="5" t="s">
        <v>140</v>
      </c>
      <c r="D22" s="7" t="s">
        <v>213</v>
      </c>
      <c r="E22" s="330" t="s">
        <v>139</v>
      </c>
      <c r="F22" s="331"/>
      <c r="G22" s="8"/>
      <c r="H22" s="76">
        <v>13</v>
      </c>
      <c r="I22" s="77">
        <v>42996</v>
      </c>
      <c r="J22" s="77" t="s">
        <v>249</v>
      </c>
      <c r="K22" s="76" t="s">
        <v>250</v>
      </c>
      <c r="L22" s="330" t="s">
        <v>251</v>
      </c>
      <c r="M22" s="331"/>
    </row>
    <row r="23" spans="1:13">
      <c r="A23" s="5">
        <v>8</v>
      </c>
      <c r="B23" s="6">
        <v>42931</v>
      </c>
      <c r="C23" s="5" t="s">
        <v>140</v>
      </c>
      <c r="D23" s="7" t="s">
        <v>214</v>
      </c>
      <c r="E23" s="330" t="s">
        <v>139</v>
      </c>
      <c r="F23" s="331"/>
      <c r="G23" s="8"/>
      <c r="H23" s="5"/>
      <c r="I23" s="6"/>
      <c r="J23" s="5"/>
      <c r="K23" s="7"/>
      <c r="L23" s="342"/>
      <c r="M23" s="343"/>
    </row>
    <row r="24" spans="1:13">
      <c r="A24" s="5">
        <v>13</v>
      </c>
      <c r="B24" s="6">
        <v>43009</v>
      </c>
      <c r="C24" s="5" t="s">
        <v>255</v>
      </c>
      <c r="D24" s="7" t="s">
        <v>256</v>
      </c>
      <c r="E24" s="330" t="s">
        <v>139</v>
      </c>
      <c r="F24" s="331"/>
      <c r="G24" s="8"/>
      <c r="H24" s="5"/>
      <c r="I24" s="6"/>
      <c r="J24" s="5"/>
      <c r="K24" s="7"/>
      <c r="L24" s="342"/>
      <c r="M24" s="343"/>
    </row>
    <row r="25" spans="1:13">
      <c r="A25" s="5"/>
      <c r="B25" s="6"/>
      <c r="C25" s="5"/>
      <c r="D25" s="7"/>
      <c r="E25" s="342"/>
      <c r="F25" s="343"/>
      <c r="G25" s="8"/>
      <c r="H25" s="5"/>
      <c r="I25" s="6"/>
      <c r="J25" s="5"/>
      <c r="K25" s="7"/>
      <c r="L25" s="342"/>
      <c r="M25" s="343"/>
    </row>
    <row r="26" spans="1:13">
      <c r="A26" s="5"/>
      <c r="B26" s="6"/>
      <c r="C26" s="5"/>
      <c r="D26" s="7"/>
      <c r="E26" s="342"/>
      <c r="F26" s="343"/>
      <c r="G26" s="8"/>
      <c r="H26" s="5"/>
      <c r="I26" s="6"/>
      <c r="J26" s="5"/>
      <c r="K26" s="7"/>
      <c r="L26" s="342"/>
      <c r="M26" s="343"/>
    </row>
    <row r="27" spans="1:13">
      <c r="A27" s="5"/>
      <c r="B27" s="6"/>
      <c r="C27" s="5"/>
      <c r="D27" s="7"/>
      <c r="E27" s="342"/>
      <c r="F27" s="343"/>
      <c r="G27" s="8"/>
      <c r="H27" s="5"/>
      <c r="I27" s="6"/>
      <c r="J27" s="5"/>
      <c r="K27" s="7"/>
      <c r="L27" s="342"/>
      <c r="M27" s="343"/>
    </row>
    <row r="28" spans="1:13">
      <c r="A28" s="5"/>
      <c r="B28" s="6"/>
      <c r="C28" s="5"/>
      <c r="D28" s="7"/>
      <c r="E28" s="342"/>
      <c r="F28" s="343"/>
      <c r="G28" s="8"/>
      <c r="H28" s="5"/>
      <c r="I28" s="6"/>
      <c r="J28" s="5"/>
      <c r="K28" s="7"/>
      <c r="L28" s="342"/>
      <c r="M28" s="343"/>
    </row>
    <row r="29" spans="1:13">
      <c r="A29" s="5"/>
      <c r="B29" s="6"/>
      <c r="C29" s="5"/>
      <c r="D29" s="7"/>
      <c r="E29" s="342"/>
      <c r="F29" s="343"/>
      <c r="G29" s="8"/>
      <c r="H29" s="5"/>
      <c r="I29" s="6"/>
      <c r="J29" s="5"/>
      <c r="K29" s="7"/>
      <c r="L29" s="342"/>
      <c r="M29" s="343"/>
    </row>
    <row r="30" spans="1:13">
      <c r="A30" s="5"/>
      <c r="B30" s="6"/>
      <c r="C30" s="5"/>
      <c r="D30" s="7"/>
      <c r="E30" s="342"/>
      <c r="F30" s="343"/>
      <c r="G30" s="8"/>
      <c r="H30" s="5"/>
      <c r="I30" s="6"/>
      <c r="J30" s="5"/>
      <c r="K30" s="7"/>
      <c r="L30" s="342"/>
      <c r="M30" s="343"/>
    </row>
    <row r="31" spans="1:13">
      <c r="A31" s="11"/>
      <c r="B31" s="11"/>
      <c r="C31" s="11"/>
      <c r="D31" s="12"/>
      <c r="E31" s="339"/>
      <c r="F31" s="340"/>
      <c r="G31" s="8"/>
      <c r="H31" s="11"/>
      <c r="I31" s="11"/>
      <c r="J31" s="11"/>
      <c r="K31" s="12"/>
      <c r="L31" s="339"/>
      <c r="M31" s="340"/>
    </row>
    <row r="32" spans="1:13">
      <c r="A32" s="11"/>
      <c r="B32" s="11"/>
      <c r="C32" s="11"/>
      <c r="D32" s="12"/>
      <c r="E32" s="339"/>
      <c r="F32" s="340"/>
      <c r="G32" s="8"/>
      <c r="H32" s="11"/>
      <c r="I32" s="11"/>
      <c r="J32" s="11"/>
      <c r="K32" s="12"/>
      <c r="L32" s="339"/>
      <c r="M32" s="340"/>
    </row>
    <row r="33" spans="1:13">
      <c r="A33" s="11"/>
      <c r="B33" s="11"/>
      <c r="C33" s="11"/>
      <c r="D33" s="12"/>
      <c r="E33" s="339"/>
      <c r="F33" s="340"/>
      <c r="G33" s="8"/>
      <c r="H33" s="11"/>
      <c r="I33" s="11"/>
      <c r="J33" s="11"/>
      <c r="K33" s="12"/>
      <c r="L33" s="339"/>
      <c r="M33" s="340"/>
    </row>
    <row r="34" spans="1:13">
      <c r="A34" s="11"/>
      <c r="B34" s="11"/>
      <c r="C34" s="11"/>
      <c r="D34" s="12"/>
      <c r="E34" s="339"/>
      <c r="F34" s="340"/>
      <c r="G34" s="8"/>
      <c r="H34" s="11"/>
      <c r="I34" s="11"/>
      <c r="J34" s="11"/>
      <c r="K34" s="12"/>
      <c r="L34" s="339"/>
      <c r="M34" s="340"/>
    </row>
    <row r="35" spans="1:13">
      <c r="A35" s="11"/>
      <c r="B35" s="11"/>
      <c r="C35" s="11"/>
      <c r="D35" s="12"/>
      <c r="E35" s="339"/>
      <c r="F35" s="340"/>
      <c r="G35" s="8"/>
      <c r="H35" s="11"/>
      <c r="I35" s="11"/>
      <c r="J35" s="11"/>
      <c r="K35" s="12"/>
      <c r="L35" s="339"/>
      <c r="M35" s="340"/>
    </row>
    <row r="36" spans="1:13">
      <c r="A36" s="11"/>
      <c r="B36" s="11"/>
      <c r="C36" s="11"/>
      <c r="D36" s="12"/>
      <c r="E36" s="339"/>
      <c r="F36" s="340"/>
      <c r="G36" s="8"/>
      <c r="H36" s="11"/>
      <c r="I36" s="11"/>
      <c r="J36" s="11"/>
      <c r="K36" s="12"/>
      <c r="L36" s="339"/>
      <c r="M36" s="340"/>
    </row>
    <row r="37" spans="1:13" ht="16.2">
      <c r="A37" s="334"/>
      <c r="B37" s="334"/>
      <c r="C37" s="334"/>
      <c r="D37" s="334"/>
      <c r="E37" s="334"/>
      <c r="F37" s="334"/>
      <c r="G37" s="13"/>
      <c r="H37" s="334"/>
      <c r="I37" s="334"/>
      <c r="J37" s="334"/>
      <c r="K37" s="334"/>
      <c r="L37" s="334"/>
      <c r="M37" s="334"/>
    </row>
    <row r="38" spans="1:13">
      <c r="A38" s="3"/>
      <c r="B38" s="3"/>
      <c r="C38" s="3"/>
      <c r="D38" s="3" t="s">
        <v>120</v>
      </c>
      <c r="E38" s="335"/>
      <c r="F38" s="336"/>
      <c r="G38" s="4"/>
      <c r="H38" s="3"/>
      <c r="I38" s="3"/>
      <c r="J38" s="3"/>
      <c r="K38" s="3" t="s">
        <v>72</v>
      </c>
      <c r="L38" s="335"/>
      <c r="M38" s="336"/>
    </row>
    <row r="39" spans="1:13">
      <c r="A39" s="5">
        <v>1</v>
      </c>
      <c r="B39" s="6">
        <v>42841</v>
      </c>
      <c r="C39" s="5" t="s">
        <v>144</v>
      </c>
      <c r="D39" s="7" t="s">
        <v>145</v>
      </c>
      <c r="E39" s="330" t="s">
        <v>146</v>
      </c>
      <c r="F39" s="331"/>
      <c r="G39" s="8"/>
      <c r="H39" s="5">
        <v>6</v>
      </c>
      <c r="I39" s="6">
        <v>42876</v>
      </c>
      <c r="J39" s="5" t="s">
        <v>140</v>
      </c>
      <c r="K39" s="7" t="s">
        <v>177</v>
      </c>
      <c r="L39" s="330" t="s">
        <v>178</v>
      </c>
      <c r="M39" s="331"/>
    </row>
    <row r="40" spans="1:13">
      <c r="A40" s="5">
        <v>5</v>
      </c>
      <c r="B40" s="6">
        <v>42869</v>
      </c>
      <c r="C40" s="5" t="s">
        <v>173</v>
      </c>
      <c r="D40" s="7" t="s">
        <v>174</v>
      </c>
      <c r="E40" s="330" t="s">
        <v>175</v>
      </c>
      <c r="F40" s="331"/>
      <c r="G40" s="8"/>
      <c r="H40" s="5">
        <v>7</v>
      </c>
      <c r="I40" s="6">
        <v>42918</v>
      </c>
      <c r="J40" s="5" t="s">
        <v>195</v>
      </c>
      <c r="K40" s="7" t="s">
        <v>196</v>
      </c>
      <c r="L40" s="330" t="s">
        <v>197</v>
      </c>
      <c r="M40" s="331"/>
    </row>
    <row r="41" spans="1:13">
      <c r="A41" s="5">
        <v>4</v>
      </c>
      <c r="B41" s="6">
        <v>42861</v>
      </c>
      <c r="C41" s="5" t="s">
        <v>195</v>
      </c>
      <c r="D41" s="7" t="s">
        <v>201</v>
      </c>
      <c r="E41" s="330" t="s">
        <v>146</v>
      </c>
      <c r="F41" s="331"/>
      <c r="G41" s="8"/>
      <c r="H41" s="5">
        <v>7</v>
      </c>
      <c r="I41" s="6">
        <v>42918</v>
      </c>
      <c r="J41" s="5" t="s">
        <v>195</v>
      </c>
      <c r="K41" s="7" t="s">
        <v>198</v>
      </c>
      <c r="L41" s="330" t="s">
        <v>197</v>
      </c>
      <c r="M41" s="331"/>
    </row>
    <row r="42" spans="1:13">
      <c r="A42" s="5">
        <v>9</v>
      </c>
      <c r="B42" s="6">
        <v>42939</v>
      </c>
      <c r="C42" s="5" t="s">
        <v>140</v>
      </c>
      <c r="D42" s="7" t="s">
        <v>216</v>
      </c>
      <c r="E42" s="330" t="s">
        <v>146</v>
      </c>
      <c r="F42" s="331"/>
      <c r="G42" s="8"/>
      <c r="H42" s="82">
        <v>8</v>
      </c>
      <c r="I42" s="83">
        <v>42931</v>
      </c>
      <c r="J42" s="82" t="s">
        <v>140</v>
      </c>
      <c r="K42" s="84" t="s">
        <v>198</v>
      </c>
      <c r="L42" s="345" t="s">
        <v>139</v>
      </c>
      <c r="M42" s="346"/>
    </row>
    <row r="43" spans="1:13">
      <c r="A43" s="5"/>
      <c r="B43" s="6"/>
      <c r="C43" s="5"/>
      <c r="D43" s="7"/>
      <c r="E43" s="342"/>
      <c r="F43" s="343"/>
      <c r="G43" s="8"/>
      <c r="H43" s="5"/>
      <c r="I43" s="6"/>
      <c r="J43" s="5"/>
      <c r="K43" s="7"/>
      <c r="L43" s="330"/>
      <c r="M43" s="331"/>
    </row>
    <row r="44" spans="1:13">
      <c r="A44" s="5"/>
      <c r="B44" s="6"/>
      <c r="C44" s="5"/>
      <c r="D44" s="7"/>
      <c r="E44" s="342"/>
      <c r="F44" s="343"/>
      <c r="G44" s="8"/>
      <c r="H44" s="5"/>
      <c r="I44" s="6"/>
      <c r="J44" s="5"/>
      <c r="K44" s="7"/>
      <c r="L44" s="330"/>
      <c r="M44" s="331"/>
    </row>
    <row r="45" spans="1:13">
      <c r="A45" s="5"/>
      <c r="B45" s="6"/>
      <c r="C45" s="5"/>
      <c r="D45" s="7"/>
      <c r="E45" s="342"/>
      <c r="F45" s="343"/>
      <c r="G45" s="8"/>
      <c r="H45" s="5"/>
      <c r="I45" s="6"/>
      <c r="J45" s="5"/>
      <c r="K45" s="7"/>
      <c r="L45" s="330"/>
      <c r="M45" s="331"/>
    </row>
    <row r="46" spans="1:13">
      <c r="A46" s="5"/>
      <c r="B46" s="6"/>
      <c r="C46" s="5"/>
      <c r="D46" s="7"/>
      <c r="E46" s="342"/>
      <c r="F46" s="343"/>
      <c r="G46" s="8"/>
      <c r="H46" s="5"/>
      <c r="I46" s="6"/>
      <c r="J46" s="5"/>
      <c r="K46" s="7"/>
      <c r="L46" s="330"/>
      <c r="M46" s="331"/>
    </row>
    <row r="47" spans="1:13">
      <c r="A47" s="5"/>
      <c r="B47" s="6"/>
      <c r="C47" s="5"/>
      <c r="D47" s="7"/>
      <c r="E47" s="73"/>
      <c r="F47" s="14"/>
      <c r="G47" s="8"/>
      <c r="H47" s="15"/>
      <c r="I47" s="6"/>
      <c r="J47" s="5"/>
      <c r="K47" s="7"/>
      <c r="L47" s="330"/>
      <c r="M47" s="331"/>
    </row>
    <row r="48" spans="1:13">
      <c r="A48" s="5"/>
      <c r="B48" s="6"/>
      <c r="C48" s="5"/>
      <c r="D48" s="7"/>
      <c r="E48" s="73"/>
      <c r="F48" s="14"/>
      <c r="G48" s="8"/>
      <c r="H48" s="5"/>
      <c r="I48" s="6"/>
      <c r="J48" s="5"/>
      <c r="K48" s="7"/>
      <c r="L48" s="330"/>
      <c r="M48" s="332"/>
    </row>
    <row r="49" spans="1:13">
      <c r="A49" s="11"/>
      <c r="B49" s="11"/>
      <c r="C49" s="11"/>
      <c r="D49" s="12"/>
      <c r="E49" s="339"/>
      <c r="F49" s="340"/>
      <c r="G49" s="8"/>
      <c r="H49" s="11"/>
      <c r="I49" s="11"/>
      <c r="J49" s="11"/>
      <c r="K49" s="12"/>
      <c r="L49" s="341"/>
      <c r="M49" s="332"/>
    </row>
    <row r="50" spans="1:13">
      <c r="A50" s="11"/>
      <c r="B50" s="11"/>
      <c r="C50" s="11"/>
      <c r="D50" s="12"/>
      <c r="E50" s="339"/>
      <c r="F50" s="340"/>
      <c r="G50" s="8"/>
      <c r="H50" s="11"/>
      <c r="I50" s="11"/>
      <c r="J50" s="11"/>
      <c r="K50" s="12"/>
      <c r="L50" s="341"/>
      <c r="M50" s="332"/>
    </row>
    <row r="51" spans="1:13">
      <c r="A51" s="11"/>
      <c r="B51" s="11"/>
      <c r="C51" s="11"/>
      <c r="D51" s="12"/>
      <c r="E51" s="339"/>
      <c r="F51" s="340"/>
      <c r="G51" s="8"/>
      <c r="H51" s="11"/>
      <c r="I51" s="11"/>
      <c r="J51" s="11"/>
      <c r="K51" s="12"/>
      <c r="L51" s="341"/>
      <c r="M51" s="332"/>
    </row>
    <row r="52" spans="1:13">
      <c r="A52" s="11"/>
      <c r="B52" s="11"/>
      <c r="C52" s="11"/>
      <c r="D52" s="12"/>
      <c r="E52" s="339"/>
      <c r="F52" s="340"/>
      <c r="G52" s="8"/>
      <c r="H52" s="11"/>
      <c r="I52" s="11"/>
      <c r="J52" s="11"/>
      <c r="K52" s="12"/>
      <c r="L52" s="341"/>
      <c r="M52" s="332"/>
    </row>
    <row r="53" spans="1:13">
      <c r="A53" s="11"/>
      <c r="B53" s="11"/>
      <c r="C53" s="11"/>
      <c r="D53" s="12"/>
      <c r="E53" s="339"/>
      <c r="F53" s="340"/>
      <c r="G53" s="8"/>
      <c r="H53" s="11"/>
      <c r="I53" s="11"/>
      <c r="J53" s="11"/>
      <c r="K53" s="12"/>
      <c r="L53" s="339"/>
      <c r="M53" s="340"/>
    </row>
    <row r="54" spans="1:13" ht="16.2">
      <c r="A54" s="334"/>
      <c r="B54" s="334"/>
      <c r="C54" s="334"/>
      <c r="D54" s="334"/>
      <c r="E54" s="334"/>
      <c r="F54" s="334"/>
      <c r="G54" s="13"/>
      <c r="H54" s="334"/>
      <c r="I54" s="334"/>
      <c r="J54" s="334"/>
      <c r="K54" s="334"/>
      <c r="L54" s="334"/>
      <c r="M54" s="334"/>
    </row>
    <row r="55" spans="1:13">
      <c r="A55" s="3"/>
      <c r="B55" s="3"/>
      <c r="C55" s="3"/>
      <c r="D55" s="3" t="s">
        <v>73</v>
      </c>
      <c r="E55" s="335"/>
      <c r="F55" s="336"/>
      <c r="G55" s="4"/>
      <c r="H55" s="3"/>
      <c r="I55" s="3"/>
      <c r="J55" s="3"/>
      <c r="K55" s="3" t="s">
        <v>74</v>
      </c>
      <c r="L55" s="335"/>
      <c r="M55" s="336"/>
    </row>
    <row r="56" spans="1:13">
      <c r="A56" s="5">
        <v>2</v>
      </c>
      <c r="B56" s="6">
        <v>42840</v>
      </c>
      <c r="C56" s="9" t="s">
        <v>140</v>
      </c>
      <c r="D56" s="7" t="s">
        <v>199</v>
      </c>
      <c r="E56" s="330" t="s">
        <v>200</v>
      </c>
      <c r="F56" s="331"/>
      <c r="G56" s="8"/>
      <c r="H56" s="9">
        <v>1</v>
      </c>
      <c r="I56" s="10">
        <v>42834</v>
      </c>
      <c r="J56" s="9" t="s">
        <v>140</v>
      </c>
      <c r="K56" s="7" t="s">
        <v>141</v>
      </c>
      <c r="L56" s="330" t="s">
        <v>142</v>
      </c>
      <c r="M56" s="331"/>
    </row>
    <row r="57" spans="1:13">
      <c r="A57" s="5"/>
      <c r="B57" s="6"/>
      <c r="C57" s="5"/>
      <c r="D57" s="7"/>
      <c r="E57" s="342"/>
      <c r="F57" s="343"/>
      <c r="G57" s="8"/>
      <c r="H57" s="5">
        <v>1</v>
      </c>
      <c r="I57" s="6">
        <v>42861</v>
      </c>
      <c r="J57" s="5" t="s">
        <v>161</v>
      </c>
      <c r="K57" s="7" t="s">
        <v>163</v>
      </c>
      <c r="L57" s="330" t="s">
        <v>162</v>
      </c>
      <c r="M57" s="331"/>
    </row>
    <row r="58" spans="1:13">
      <c r="A58" s="5"/>
      <c r="B58" s="6"/>
      <c r="C58" s="5"/>
      <c r="D58" s="7"/>
      <c r="E58" s="342"/>
      <c r="F58" s="343"/>
      <c r="G58" s="8"/>
      <c r="H58" s="82">
        <v>7</v>
      </c>
      <c r="I58" s="83">
        <v>42918</v>
      </c>
      <c r="J58" s="82" t="s">
        <v>194</v>
      </c>
      <c r="K58" s="84" t="s">
        <v>163</v>
      </c>
      <c r="L58" s="345" t="s">
        <v>146</v>
      </c>
      <c r="M58" s="346"/>
    </row>
    <row r="59" spans="1:13">
      <c r="A59" s="5"/>
      <c r="B59" s="6"/>
      <c r="C59" s="5"/>
      <c r="D59" s="7"/>
      <c r="E59" s="342"/>
      <c r="F59" s="343"/>
      <c r="G59" s="16"/>
      <c r="H59" s="5"/>
      <c r="I59" s="6"/>
      <c r="J59" s="5"/>
      <c r="K59" s="7"/>
      <c r="L59" s="330"/>
      <c r="M59" s="331"/>
    </row>
    <row r="60" spans="1:13">
      <c r="A60" s="5"/>
      <c r="B60" s="6"/>
      <c r="C60" s="5"/>
      <c r="D60" s="7"/>
      <c r="E60" s="342"/>
      <c r="F60" s="343"/>
      <c r="G60" s="8"/>
      <c r="H60" s="5"/>
      <c r="I60" s="6"/>
      <c r="J60" s="5"/>
      <c r="K60" s="7"/>
      <c r="L60" s="330"/>
      <c r="M60" s="331"/>
    </row>
    <row r="61" spans="1:13">
      <c r="A61" s="5"/>
      <c r="B61" s="6"/>
      <c r="C61" s="5"/>
      <c r="D61" s="7"/>
      <c r="E61" s="342"/>
      <c r="F61" s="343"/>
      <c r="G61" s="8"/>
      <c r="H61" s="5"/>
      <c r="I61" s="6"/>
      <c r="J61" s="5"/>
      <c r="K61" s="7"/>
      <c r="L61" s="330"/>
      <c r="M61" s="331"/>
    </row>
    <row r="62" spans="1:13">
      <c r="A62" s="5"/>
      <c r="B62" s="6"/>
      <c r="C62" s="5"/>
      <c r="D62" s="7"/>
      <c r="E62" s="342"/>
      <c r="F62" s="343"/>
      <c r="G62" s="8"/>
      <c r="H62" s="17"/>
      <c r="I62" s="18"/>
      <c r="J62" s="17"/>
      <c r="K62" s="19"/>
      <c r="L62" s="347"/>
      <c r="M62" s="348"/>
    </row>
    <row r="63" spans="1:13">
      <c r="A63" s="5"/>
      <c r="B63" s="6"/>
      <c r="C63" s="5"/>
      <c r="D63" s="7"/>
      <c r="E63" s="342"/>
      <c r="F63" s="343"/>
      <c r="G63" s="8"/>
      <c r="H63" s="5"/>
      <c r="I63" s="6"/>
      <c r="J63" s="5"/>
      <c r="K63" s="7"/>
      <c r="L63" s="330"/>
      <c r="M63" s="331"/>
    </row>
    <row r="64" spans="1:13">
      <c r="A64" s="5"/>
      <c r="B64" s="6"/>
      <c r="C64" s="5"/>
      <c r="D64" s="7"/>
      <c r="E64" s="342"/>
      <c r="F64" s="343"/>
      <c r="G64" s="8"/>
      <c r="H64" s="5"/>
      <c r="I64" s="6"/>
      <c r="J64" s="5"/>
      <c r="K64" s="7"/>
      <c r="L64" s="330"/>
      <c r="M64" s="331"/>
    </row>
    <row r="65" spans="1:13">
      <c r="A65" s="11"/>
      <c r="B65" s="11"/>
      <c r="C65" s="11"/>
      <c r="D65" s="12"/>
      <c r="E65" s="339"/>
      <c r="F65" s="340"/>
      <c r="G65" s="8"/>
      <c r="H65" s="11"/>
      <c r="I65" s="11"/>
      <c r="J65" s="11"/>
      <c r="K65" s="12"/>
      <c r="L65" s="341"/>
      <c r="M65" s="332"/>
    </row>
    <row r="66" spans="1:13">
      <c r="A66" s="11"/>
      <c r="B66" s="11"/>
      <c r="C66" s="11"/>
      <c r="D66" s="12"/>
      <c r="E66" s="339"/>
      <c r="F66" s="340"/>
      <c r="G66" s="8"/>
      <c r="H66" s="11"/>
      <c r="I66" s="11"/>
      <c r="J66" s="11"/>
      <c r="K66" s="12"/>
      <c r="L66" s="341"/>
      <c r="M66" s="332"/>
    </row>
    <row r="67" spans="1:13">
      <c r="A67" s="11"/>
      <c r="B67" s="11"/>
      <c r="C67" s="11"/>
      <c r="D67" s="12"/>
      <c r="E67" s="339"/>
      <c r="F67" s="340"/>
      <c r="G67" s="8"/>
      <c r="H67" s="11"/>
      <c r="I67" s="11"/>
      <c r="J67" s="11"/>
      <c r="K67" s="12"/>
      <c r="L67" s="341"/>
      <c r="M67" s="332"/>
    </row>
    <row r="68" spans="1:13">
      <c r="A68" s="11"/>
      <c r="B68" s="11"/>
      <c r="C68" s="11"/>
      <c r="D68" s="12"/>
      <c r="E68" s="339"/>
      <c r="F68" s="340"/>
      <c r="G68" s="8"/>
      <c r="H68" s="11"/>
      <c r="I68" s="11"/>
      <c r="J68" s="11"/>
      <c r="K68" s="12"/>
      <c r="L68" s="341"/>
      <c r="M68" s="332"/>
    </row>
    <row r="69" spans="1:13">
      <c r="A69" s="11"/>
      <c r="B69" s="11"/>
      <c r="C69" s="11"/>
      <c r="D69" s="12"/>
      <c r="E69" s="339"/>
      <c r="F69" s="340"/>
      <c r="G69" s="8"/>
      <c r="H69" s="11"/>
      <c r="I69" s="11"/>
      <c r="J69" s="11"/>
      <c r="K69" s="12"/>
      <c r="L69" s="341"/>
      <c r="M69" s="332"/>
    </row>
    <row r="70" spans="1:13">
      <c r="A70" s="11"/>
      <c r="B70" s="11"/>
      <c r="C70" s="11"/>
      <c r="D70" s="12"/>
      <c r="E70" s="339"/>
      <c r="F70" s="340"/>
      <c r="G70" s="8"/>
      <c r="H70" s="11"/>
      <c r="I70" s="11"/>
      <c r="J70" s="11"/>
      <c r="K70" s="12"/>
      <c r="L70" s="341"/>
      <c r="M70" s="332"/>
    </row>
    <row r="71" spans="1:13" ht="16.2">
      <c r="A71" s="334"/>
      <c r="B71" s="334"/>
      <c r="C71" s="334"/>
      <c r="D71" s="334"/>
      <c r="E71" s="334"/>
      <c r="F71" s="334"/>
      <c r="G71" s="13"/>
      <c r="H71" s="334"/>
      <c r="I71" s="334"/>
      <c r="J71" s="334"/>
      <c r="K71" s="334"/>
      <c r="L71" s="334"/>
      <c r="M71" s="334"/>
    </row>
  </sheetData>
  <mergeCells count="137">
    <mergeCell ref="L6:M6"/>
    <mergeCell ref="E45:F45"/>
    <mergeCell ref="E60:F60"/>
    <mergeCell ref="E69:F69"/>
    <mergeCell ref="L69:M69"/>
    <mergeCell ref="E70:F70"/>
    <mergeCell ref="L70:M70"/>
    <mergeCell ref="A71:F71"/>
    <mergeCell ref="H71:M71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L60:M60"/>
    <mergeCell ref="E61:F61"/>
    <mergeCell ref="L61:M61"/>
    <mergeCell ref="E62:F62"/>
    <mergeCell ref="L62:M62"/>
    <mergeCell ref="E57:F57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9:F49"/>
    <mergeCell ref="L49:M49"/>
    <mergeCell ref="E50:F50"/>
    <mergeCell ref="L50:M50"/>
    <mergeCell ref="L45:M45"/>
    <mergeCell ref="E46:F46"/>
    <mergeCell ref="L46:M46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7:F17"/>
    <mergeCell ref="L17:M17"/>
    <mergeCell ref="E12:F12"/>
    <mergeCell ref="L12:M12"/>
    <mergeCell ref="E13:F13"/>
    <mergeCell ref="L13:M13"/>
    <mergeCell ref="E14:F14"/>
    <mergeCell ref="L14:M14"/>
    <mergeCell ref="E21:F21"/>
    <mergeCell ref="L21:M21"/>
    <mergeCell ref="L47:M47"/>
    <mergeCell ref="L48:M48"/>
    <mergeCell ref="A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E7:F7"/>
    <mergeCell ref="L7:M7"/>
    <mergeCell ref="E8:F8"/>
    <mergeCell ref="L8:M8"/>
    <mergeCell ref="E15:F15"/>
    <mergeCell ref="L15:M15"/>
    <mergeCell ref="E16:F16"/>
    <mergeCell ref="L16:M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日程表</vt:lpstr>
      <vt:lpstr>星取表</vt:lpstr>
      <vt:lpstr>累積・退場</vt:lpstr>
      <vt:lpstr>星取表!Print_Area</vt:lpstr>
      <vt:lpstr>日程表!Print_Area</vt:lpstr>
    </vt:vector>
  </TitlesOfParts>
  <Company>一関市教育委員会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toshinorik</dc:creator>
  <cp:lastModifiedBy>YFA</cp:lastModifiedBy>
  <cp:lastPrinted>2017-05-09T07:24:20Z</cp:lastPrinted>
  <dcterms:created xsi:type="dcterms:W3CDTF">2011-11-13T22:44:50Z</dcterms:created>
  <dcterms:modified xsi:type="dcterms:W3CDTF">2017-10-17T06:04:00Z</dcterms:modified>
</cp:coreProperties>
</file>