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星取表" sheetId="1" r:id="rId1"/>
    <sheet name="Ｙ２　1st" sheetId="2" r:id="rId2"/>
    <sheet name="Y2　2ｎｄ" sheetId="3" r:id="rId3"/>
    <sheet name="警告、退場" sheetId="4" r:id="rId4"/>
    <sheet name="得点者" sheetId="5" r:id="rId5"/>
  </sheets>
  <definedNames/>
  <calcPr fullCalcOnLoad="1"/>
</workbook>
</file>

<file path=xl/sharedStrings.xml><?xml version="1.0" encoding="utf-8"?>
<sst xmlns="http://schemas.openxmlformats.org/spreadsheetml/2006/main" count="1394" uniqueCount="245">
  <si>
    <t>最上中</t>
  </si>
  <si>
    <t>酒田一中</t>
  </si>
  <si>
    <t>櫛引中</t>
  </si>
  <si>
    <t>東根一中</t>
  </si>
  <si>
    <t>－</t>
  </si>
  <si>
    <t>日時</t>
  </si>
  <si>
    <t>節</t>
  </si>
  <si>
    <t>Ｋ/Ｏ</t>
  </si>
  <si>
    <t>会　　場</t>
  </si>
  <si>
    <t>帯同審判</t>
  </si>
  <si>
    <t>運営/会場</t>
  </si>
  <si>
    <t>主審</t>
  </si>
  <si>
    <t>副審</t>
  </si>
  <si>
    <t>第４審</t>
  </si>
  <si>
    <t>１節</t>
  </si>
  <si>
    <t>９：３０</t>
  </si>
  <si>
    <t>ＶＳ</t>
  </si>
  <si>
    <t>１１：００</t>
  </si>
  <si>
    <t>２節</t>
  </si>
  <si>
    <t>１２：３０</t>
  </si>
  <si>
    <t>ＶＳ</t>
  </si>
  <si>
    <t>カテゴリ-</t>
  </si>
  <si>
    <t>対戦カード</t>
  </si>
  <si>
    <t>U-15</t>
  </si>
  <si>
    <t>U-13</t>
  </si>
  <si>
    <t>鶴岡三中</t>
  </si>
  <si>
    <t>鶴岡二中</t>
  </si>
  <si>
    <t>酒田会場</t>
  </si>
  <si>
    <t>最上会場</t>
  </si>
  <si>
    <t>１４：００</t>
  </si>
  <si>
    <t>鶴岡会場</t>
  </si>
  <si>
    <t>日時</t>
  </si>
  <si>
    <t>節</t>
  </si>
  <si>
    <t>チーム名</t>
  </si>
  <si>
    <t>選手名</t>
  </si>
  <si>
    <t>背番号</t>
  </si>
  <si>
    <t>反則行為</t>
  </si>
  <si>
    <t>処分</t>
  </si>
  <si>
    <t>ＶＳ</t>
  </si>
  <si>
    <t>１４：３０</t>
  </si>
  <si>
    <t>１５：００</t>
  </si>
  <si>
    <t>１３：３０</t>
  </si>
  <si>
    <t>ＶＳ</t>
  </si>
  <si>
    <t>１１：３０</t>
  </si>
  <si>
    <t>酒田四中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</si>
  <si>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</si>
  <si>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</si>
  <si>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</si>
  <si>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</si>
  <si>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</si>
  <si>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</si>
  <si>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</si>
  <si>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</si>
  <si>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前</t>
  </si>
  <si>
    <t>－</t>
  </si>
  <si>
    <t>後</t>
  </si>
  <si>
    <t>【１ｓｔ】</t>
  </si>
  <si>
    <t>北村山会場</t>
  </si>
  <si>
    <t>１３：００</t>
  </si>
  <si>
    <t>１０：００</t>
  </si>
  <si>
    <t>３節</t>
  </si>
  <si>
    <t>6節</t>
  </si>
  <si>
    <t>11節</t>
  </si>
  <si>
    <t>8節</t>
  </si>
  <si>
    <t>13節</t>
  </si>
  <si>
    <t>2013　　　Ｙ２リーグ（Ｕ－１５）　２nd　日程表</t>
  </si>
  <si>
    <t>8月3１日（土）</t>
  </si>
  <si>
    <t>3節</t>
  </si>
  <si>
    <t>9月１日（日）</t>
  </si>
  <si>
    <t>5節</t>
  </si>
  <si>
    <t>9月14日（土）</t>
  </si>
  <si>
    <t>9月15日（日）</t>
  </si>
  <si>
    <t>7節</t>
  </si>
  <si>
    <t>10月5日（土）</t>
  </si>
  <si>
    <t>9節</t>
  </si>
  <si>
    <t>10月12日（土）</t>
  </si>
  <si>
    <t>10節</t>
  </si>
  <si>
    <t>10月13日（日）</t>
  </si>
  <si>
    <t>10月14日（月）</t>
  </si>
  <si>
    <t>12節</t>
  </si>
  <si>
    <t>10月20日（日）</t>
  </si>
  <si>
    <t>11月2日（土）</t>
  </si>
  <si>
    <t>11月3日（日）</t>
  </si>
  <si>
    <t>【2ｎｄ】</t>
  </si>
  <si>
    <t>10月6日（日）</t>
  </si>
  <si>
    <t>U-15</t>
  </si>
  <si>
    <t>U-1３</t>
  </si>
  <si>
    <t>14節</t>
  </si>
  <si>
    <t>11月10日（日）</t>
  </si>
  <si>
    <t>１０：００</t>
  </si>
  <si>
    <t>１１：３０</t>
  </si>
  <si>
    <t>１３：００</t>
  </si>
  <si>
    <t>１３：３０</t>
  </si>
  <si>
    <t>１４：３０</t>
  </si>
  <si>
    <t>１５：００</t>
  </si>
  <si>
    <t>4節</t>
  </si>
  <si>
    <t>9月7日（土）</t>
  </si>
  <si>
    <t>9月8日（日）</t>
  </si>
  <si>
    <t>U-15</t>
  </si>
  <si>
    <t>鶴岡二中</t>
  </si>
  <si>
    <r>
      <t>Y2</t>
    </r>
    <r>
      <rPr>
        <b/>
        <sz val="30"/>
        <color indexed="18"/>
        <rFont val="ＭＳ Ｐゴシック"/>
        <family val="3"/>
      </rPr>
      <t>リーグ　北</t>
    </r>
    <r>
      <rPr>
        <b/>
        <sz val="30"/>
        <color indexed="18"/>
        <rFont val="CenturyOldst"/>
        <family val="1"/>
      </rPr>
      <t xml:space="preserve">  2014    </t>
    </r>
    <r>
      <rPr>
        <b/>
        <sz val="30"/>
        <color indexed="18"/>
        <rFont val="ＭＳ Ｐゴシック"/>
        <family val="3"/>
      </rPr>
      <t>星取表</t>
    </r>
  </si>
  <si>
    <t>新庄中</t>
  </si>
  <si>
    <t>遊佐中</t>
  </si>
  <si>
    <t>三川中</t>
  </si>
  <si>
    <t>鶴岡三中</t>
  </si>
  <si>
    <t>４月１２日（土）</t>
  </si>
  <si>
    <t>４月１３日（日）</t>
  </si>
  <si>
    <t>4月12日（土）</t>
  </si>
  <si>
    <t>4月13日（日）</t>
  </si>
  <si>
    <t>5月3日（土）</t>
  </si>
  <si>
    <t>5月10日（土）</t>
  </si>
  <si>
    <t>5月24日（土）</t>
  </si>
  <si>
    <t>5月31日（土）</t>
  </si>
  <si>
    <t>９：００</t>
  </si>
  <si>
    <t>１０：３０</t>
  </si>
  <si>
    <t>みちのくリーグ</t>
  </si>
  <si>
    <t>協会</t>
  </si>
  <si>
    <t>M庄内U-15</t>
  </si>
  <si>
    <t>13:00</t>
  </si>
  <si>
    <t>5月11日（日）</t>
  </si>
  <si>
    <t>5月17日（土）</t>
  </si>
  <si>
    <t>5月18日（日）</t>
  </si>
  <si>
    <t>6月１日（日）</t>
  </si>
  <si>
    <t>6月28日（土）</t>
  </si>
  <si>
    <t>6月29日（日）</t>
  </si>
  <si>
    <t>15節</t>
  </si>
  <si>
    <t>U-15</t>
  </si>
  <si>
    <t>７月５日（土）</t>
  </si>
  <si>
    <t>16節</t>
  </si>
  <si>
    <t>７月6日（日）</t>
  </si>
  <si>
    <t>櫛引中学校</t>
  </si>
  <si>
    <t>八幡　　　　サッカー場　（庄内町　　人工芝）</t>
  </si>
  <si>
    <t>櫛引陸上競技場</t>
  </si>
  <si>
    <t>櫛引多目的</t>
  </si>
  <si>
    <t>東部運動公園</t>
  </si>
  <si>
    <t>U-13</t>
  </si>
  <si>
    <t>U-13</t>
  </si>
  <si>
    <t>塩竃FCU-15</t>
  </si>
  <si>
    <t>5月25日（日）</t>
  </si>
  <si>
    <t>M庄内</t>
  </si>
  <si>
    <t>新庄中　　　最上中</t>
  </si>
  <si>
    <t>櫛引中　　　鶴岡二中</t>
  </si>
  <si>
    <t>　八幡サッカー場　　（庄内町人工芝）</t>
  </si>
  <si>
    <t>三川中学校</t>
  </si>
  <si>
    <t>鶴岡三中　　鶴岡二中</t>
  </si>
  <si>
    <t>日</t>
  </si>
  <si>
    <t>得点者氏名</t>
  </si>
  <si>
    <t>対戦チーム名</t>
  </si>
  <si>
    <t>最上中学校</t>
  </si>
  <si>
    <t>新庄中学校</t>
  </si>
  <si>
    <t>東根第一中学校</t>
  </si>
  <si>
    <t>遊佐中学校</t>
  </si>
  <si>
    <t>酒田第一中学校</t>
  </si>
  <si>
    <t>【１ｓｔ　得点者】</t>
  </si>
  <si>
    <t>酒田第四中学校</t>
  </si>
  <si>
    <t>鶴岡第二中学校</t>
  </si>
  <si>
    <t>鶴岡第三中学校</t>
  </si>
  <si>
    <t>鶴岡三中　　三川中</t>
  </si>
  <si>
    <t>鶴岡二中　　　</t>
  </si>
  <si>
    <t>櫛引多目的グランド</t>
  </si>
  <si>
    <t>１</t>
  </si>
  <si>
    <t>３</t>
  </si>
  <si>
    <t>２</t>
  </si>
  <si>
    <t>０</t>
  </si>
  <si>
    <t>△</t>
  </si>
  <si>
    <t>1節</t>
  </si>
  <si>
    <t>信夫　拓斗</t>
  </si>
  <si>
    <t>反スポ</t>
  </si>
  <si>
    <t>警告</t>
  </si>
  <si>
    <t>小畑　真</t>
  </si>
  <si>
    <t>山岡　廉</t>
  </si>
  <si>
    <t>ラフ</t>
  </si>
  <si>
    <t>2節</t>
  </si>
  <si>
    <t>遅延</t>
  </si>
  <si>
    <t>警告２</t>
  </si>
  <si>
    <t>櫛引中</t>
  </si>
  <si>
    <t>五十嵐　楓也</t>
  </si>
  <si>
    <t>井上　拓郎</t>
  </si>
  <si>
    <t>菅原　陸</t>
  </si>
  <si>
    <t>本間　夏空斗</t>
  </si>
  <si>
    <t>原田　晴良</t>
  </si>
  <si>
    <t>武藤　澟</t>
  </si>
  <si>
    <t>成田　ジュ-スン</t>
  </si>
  <si>
    <t>加藤　龍星</t>
  </si>
  <si>
    <t>管　一生</t>
  </si>
  <si>
    <t>管　　幹</t>
  </si>
  <si>
    <t>天野　大暉</t>
  </si>
  <si>
    <t>二藤部　大翔</t>
  </si>
  <si>
    <t>佐野　亜嵐</t>
  </si>
  <si>
    <t>４月２０日（日）</t>
  </si>
  <si>
    <t>遊佐サンスポーツグランド</t>
  </si>
  <si>
    <t>１２：３０</t>
  </si>
  <si>
    <t>１４：００</t>
  </si>
  <si>
    <t>遊佐中
酒田4中</t>
  </si>
  <si>
    <t>飯森山Ｇ</t>
  </si>
  <si>
    <t>2014　　　Ｙ２リーグ（Ｕ－１５）　１ｓｔ　日程表</t>
  </si>
  <si>
    <t>2</t>
  </si>
  <si>
    <t>0</t>
  </si>
  <si>
    <t>4/20</t>
  </si>
  <si>
    <t>4/20</t>
  </si>
  <si>
    <t>酒田四中</t>
  </si>
  <si>
    <t>阿蘇　悠茉斗</t>
  </si>
  <si>
    <t>上林　楓雅</t>
  </si>
  <si>
    <t>秋場　蓮</t>
  </si>
  <si>
    <t>髙橋虎太郎</t>
  </si>
  <si>
    <t>４／２０</t>
  </si>
  <si>
    <t>高橋　寿一</t>
  </si>
  <si>
    <t>４／２０</t>
  </si>
  <si>
    <t>押井　佑生</t>
  </si>
  <si>
    <t>酒田一中</t>
  </si>
  <si>
    <t>４／２０</t>
  </si>
  <si>
    <t>丸山　洋亮</t>
  </si>
  <si>
    <t>4/13</t>
  </si>
  <si>
    <t>4/13</t>
  </si>
  <si>
    <t>５</t>
  </si>
  <si>
    <t>遠藤　大和</t>
  </si>
  <si>
    <t>齋藤　優太</t>
  </si>
  <si>
    <t>土田　歩武</t>
  </si>
  <si>
    <t>阿部　連</t>
  </si>
  <si>
    <t>佐藤　来星</t>
  </si>
  <si>
    <t>石井　悠人</t>
  </si>
  <si>
    <t>東根１中グランド</t>
  </si>
  <si>
    <t>１３：００</t>
  </si>
  <si>
    <t>１４：００</t>
  </si>
  <si>
    <t>U-15</t>
  </si>
  <si>
    <t>2</t>
  </si>
  <si>
    <t>0</t>
  </si>
  <si>
    <t>1</t>
  </si>
  <si>
    <t>4</t>
  </si>
  <si>
    <t>３</t>
  </si>
  <si>
    <t>１</t>
  </si>
  <si>
    <t>６</t>
  </si>
  <si>
    <t>○</t>
  </si>
  <si>
    <t>5/25</t>
  </si>
  <si>
    <t>5/17</t>
  </si>
  <si>
    <t>海老名　楓</t>
  </si>
  <si>
    <t>大泉　亮輔</t>
  </si>
  <si>
    <t>朝比奈　孝宗</t>
  </si>
  <si>
    <t>大場　啓志</t>
  </si>
  <si>
    <t>富樫　克砂</t>
  </si>
  <si>
    <t>佐藤　蓮太</t>
  </si>
  <si>
    <t>高橋　将貴</t>
  </si>
  <si>
    <t>高橋　健太</t>
  </si>
  <si>
    <t>VS</t>
  </si>
  <si>
    <t>天候不順　の為、延期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</si>
</sst>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m/d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30"/>
      <color indexed="18"/>
      <name val="CenturyOldst"/>
      <family val="1"/>
    </font>
    <font>
      <b/>
      <sz val="30"/>
      <color indexed="18"/>
      <name val="ＭＳ Ｐゴシック"/>
      <family val="3"/>
    </font>
    <font>
      <sz val="9"/>
      <color indexed="1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56"/>
      <name val="ＭＳ Ｐゴシック"/>
      <family val="3"/>
    </font>
    <font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"/>
      <color theme="3" tint="-0.4999699890613556"/>
      <name val="ＭＳ Ｐゴシック"/>
      <family val="3"/>
    </font>
    <font>
      <sz val="11"/>
      <color theme="3" tint="-0.4999699890613556"/>
      <name val="Calibri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ash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 style="double"/>
      <top>
        <color indexed="63"/>
      </top>
      <bottom style="thick"/>
      <diagonal style="thin"/>
    </border>
    <border>
      <left style="double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double"/>
      <top style="dashed"/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n"/>
      <right style="dotted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dotted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624">
    <xf numFmtId="0" fontId="0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56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32" borderId="21" xfId="0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6" fillId="33" borderId="29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6" fillId="33" borderId="30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49" fontId="7" fillId="33" borderId="37" xfId="0" applyNumberFormat="1" applyFont="1" applyFill="1" applyBorder="1" applyAlignment="1">
      <alignment horizontal="center" vertical="center"/>
    </xf>
    <xf numFmtId="49" fontId="7" fillId="33" borderId="38" xfId="0" applyNumberFormat="1" applyFont="1" applyFill="1" applyBorder="1" applyAlignment="1">
      <alignment horizontal="center" vertical="center"/>
    </xf>
    <xf numFmtId="49" fontId="7" fillId="33" borderId="3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49" fontId="6" fillId="33" borderId="34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49" fontId="7" fillId="33" borderId="4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44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9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2" borderId="4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7" fillId="2" borderId="43" xfId="0" applyNumberFormat="1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center" vertical="center"/>
    </xf>
    <xf numFmtId="49" fontId="6" fillId="2" borderId="25" xfId="0" applyNumberFormat="1" applyFont="1" applyFill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6" fillId="2" borderId="30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49" fontId="7" fillId="2" borderId="50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49" fontId="7" fillId="2" borderId="49" xfId="0" applyNumberFormat="1" applyFont="1" applyFill="1" applyBorder="1" applyAlignment="1">
      <alignment horizontal="center" vertical="center"/>
    </xf>
    <xf numFmtId="49" fontId="7" fillId="2" borderId="39" xfId="0" applyNumberFormat="1" applyFont="1" applyFill="1" applyBorder="1" applyAlignment="1">
      <alignment horizontal="center" vertical="center"/>
    </xf>
    <xf numFmtId="49" fontId="7" fillId="2" borderId="4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27" xfId="0" applyNumberFormat="1" applyFont="1" applyFill="1" applyBorder="1" applyAlignment="1">
      <alignment horizontal="center" vertical="center"/>
    </xf>
    <xf numFmtId="49" fontId="7" fillId="2" borderId="44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2" borderId="3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5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 wrapText="1" shrinkToFit="1"/>
    </xf>
    <xf numFmtId="49" fontId="7" fillId="2" borderId="38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 shrinkToFit="1"/>
    </xf>
    <xf numFmtId="49" fontId="7" fillId="2" borderId="18" xfId="0" applyNumberFormat="1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wrapText="1" shrinkToFit="1"/>
    </xf>
    <xf numFmtId="0" fontId="0" fillId="2" borderId="36" xfId="0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49" fontId="7" fillId="33" borderId="36" xfId="0" applyNumberFormat="1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49" fontId="7" fillId="2" borderId="54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53" xfId="0" applyNumberFormat="1" applyFont="1" applyFill="1" applyBorder="1" applyAlignment="1">
      <alignment horizontal="center" vertical="center"/>
    </xf>
    <xf numFmtId="49" fontId="7" fillId="2" borderId="29" xfId="0" applyNumberFormat="1" applyFont="1" applyFill="1" applyBorder="1" applyAlignment="1">
      <alignment horizontal="center" vertical="center"/>
    </xf>
    <xf numFmtId="49" fontId="7" fillId="2" borderId="28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49" fontId="7" fillId="2" borderId="52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33" borderId="56" xfId="0" applyNumberFormat="1" applyFont="1" applyFill="1" applyBorder="1" applyAlignment="1">
      <alignment horizontal="center" vertical="center"/>
    </xf>
    <xf numFmtId="49" fontId="7" fillId="2" borderId="56" xfId="0" applyNumberFormat="1" applyFont="1" applyFill="1" applyBorder="1" applyAlignment="1">
      <alignment horizontal="center" vertical="center"/>
    </xf>
    <xf numFmtId="49" fontId="7" fillId="2" borderId="56" xfId="0" applyNumberFormat="1" applyFont="1" applyFill="1" applyBorder="1" applyAlignment="1">
      <alignment horizontal="center" vertical="center" shrinkToFit="1"/>
    </xf>
    <xf numFmtId="49" fontId="7" fillId="2" borderId="57" xfId="0" applyNumberFormat="1" applyFont="1" applyFill="1" applyBorder="1" applyAlignment="1">
      <alignment horizontal="center" vertical="center"/>
    </xf>
    <xf numFmtId="49" fontId="7" fillId="2" borderId="58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7" fillId="2" borderId="59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7" fillId="33" borderId="60" xfId="0" applyNumberFormat="1" applyFont="1" applyFill="1" applyBorder="1" applyAlignment="1">
      <alignment horizontal="center" vertical="center"/>
    </xf>
    <xf numFmtId="49" fontId="7" fillId="33" borderId="61" xfId="0" applyNumberFormat="1" applyFont="1" applyFill="1" applyBorder="1" applyAlignment="1">
      <alignment horizontal="center" vertical="center"/>
    </xf>
    <xf numFmtId="49" fontId="6" fillId="33" borderId="60" xfId="0" applyNumberFormat="1" applyFont="1" applyFill="1" applyBorder="1" applyAlignment="1">
      <alignment horizontal="center" vertical="center"/>
    </xf>
    <xf numFmtId="49" fontId="7" fillId="33" borderId="62" xfId="0" applyNumberFormat="1" applyFont="1" applyFill="1" applyBorder="1" applyAlignment="1">
      <alignment horizontal="center" vertical="center"/>
    </xf>
    <xf numFmtId="49" fontId="7" fillId="2" borderId="45" xfId="0" applyNumberFormat="1" applyFont="1" applyFill="1" applyBorder="1" applyAlignment="1">
      <alignment horizontal="center" vertical="center"/>
    </xf>
    <xf numFmtId="49" fontId="7" fillId="2" borderId="47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7" fillId="2" borderId="63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2" borderId="64" xfId="0" applyNumberFormat="1" applyFont="1" applyFill="1" applyBorder="1" applyAlignment="1">
      <alignment horizontal="center" vertical="center"/>
    </xf>
    <xf numFmtId="49" fontId="7" fillId="2" borderId="65" xfId="0" applyNumberFormat="1" applyFont="1" applyFill="1" applyBorder="1" applyAlignment="1">
      <alignment horizontal="center" vertical="center"/>
    </xf>
    <xf numFmtId="49" fontId="7" fillId="33" borderId="65" xfId="0" applyNumberFormat="1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9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0" fillId="0" borderId="79" xfId="0" applyNumberFormat="1" applyBorder="1" applyAlignment="1">
      <alignment horizontal="center" vertical="center"/>
    </xf>
    <xf numFmtId="178" fontId="0" fillId="0" borderId="80" xfId="0" applyNumberFormat="1" applyBorder="1" applyAlignment="1">
      <alignment horizontal="center" vertical="center"/>
    </xf>
    <xf numFmtId="178" fontId="0" fillId="0" borderId="81" xfId="0" applyNumberFormat="1" applyBorder="1" applyAlignment="1">
      <alignment horizontal="center" vertical="center"/>
    </xf>
    <xf numFmtId="178" fontId="0" fillId="0" borderId="68" xfId="0" applyNumberForma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  <xf numFmtId="56" fontId="0" fillId="0" borderId="79" xfId="0" applyNumberFormat="1" applyBorder="1" applyAlignment="1" quotePrefix="1">
      <alignment horizontal="center" vertical="center"/>
    </xf>
    <xf numFmtId="56" fontId="0" fillId="0" borderId="68" xfId="0" applyNumberFormat="1" applyBorder="1" applyAlignment="1" quotePrefix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8" xfId="0" applyBorder="1" applyAlignment="1" quotePrefix="1">
      <alignment horizontal="center" vertical="center"/>
    </xf>
    <xf numFmtId="49" fontId="7" fillId="35" borderId="44" xfId="0" applyNumberFormat="1" applyFont="1" applyFill="1" applyBorder="1" applyAlignment="1">
      <alignment horizontal="center" vertical="center"/>
    </xf>
    <xf numFmtId="49" fontId="6" fillId="35" borderId="0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11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7" fillId="35" borderId="86" xfId="0" applyNumberFormat="1" applyFont="1" applyFill="1" applyBorder="1" applyAlignment="1">
      <alignment horizontal="center" vertical="center"/>
    </xf>
    <xf numFmtId="49" fontId="7" fillId="35" borderId="31" xfId="0" applyNumberFormat="1" applyFont="1" applyFill="1" applyBorder="1" applyAlignment="1">
      <alignment horizontal="center" vertical="center"/>
    </xf>
    <xf numFmtId="49" fontId="6" fillId="35" borderId="30" xfId="0" applyNumberFormat="1" applyFont="1" applyFill="1" applyBorder="1" applyAlignment="1">
      <alignment horizontal="center" vertical="center"/>
    </xf>
    <xf numFmtId="49" fontId="7" fillId="35" borderId="87" xfId="0" applyNumberFormat="1" applyFont="1" applyFill="1" applyBorder="1" applyAlignment="1">
      <alignment horizontal="center" vertical="center"/>
    </xf>
    <xf numFmtId="49" fontId="7" fillId="35" borderId="21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49" fontId="7" fillId="35" borderId="25" xfId="0" applyNumberFormat="1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>
      <alignment horizontal="center" vertical="center"/>
    </xf>
    <xf numFmtId="49" fontId="6" fillId="35" borderId="25" xfId="0" applyNumberFormat="1" applyFont="1" applyFill="1" applyBorder="1" applyAlignment="1">
      <alignment horizontal="center" vertical="center"/>
    </xf>
    <xf numFmtId="49" fontId="7" fillId="35" borderId="26" xfId="0" applyNumberFormat="1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center" vertical="center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15" xfId="0" applyNumberFormat="1" applyFont="1" applyFill="1" applyBorder="1" applyAlignment="1">
      <alignment horizontal="center" vertical="center"/>
    </xf>
    <xf numFmtId="49" fontId="7" fillId="35" borderId="32" xfId="0" applyNumberFormat="1" applyFont="1" applyFill="1" applyBorder="1" applyAlignment="1">
      <alignment horizontal="center" vertical="center"/>
    </xf>
    <xf numFmtId="49" fontId="7" fillId="36" borderId="27" xfId="0" applyNumberFormat="1" applyFont="1" applyFill="1" applyBorder="1" applyAlignment="1">
      <alignment horizontal="center" vertical="center"/>
    </xf>
    <xf numFmtId="49" fontId="7" fillId="36" borderId="44" xfId="0" applyNumberFormat="1" applyFont="1" applyFill="1" applyBorder="1" applyAlignment="1">
      <alignment horizontal="center" vertical="center"/>
    </xf>
    <xf numFmtId="49" fontId="6" fillId="36" borderId="0" xfId="0" applyNumberFormat="1" applyFont="1" applyFill="1" applyBorder="1" applyAlignment="1">
      <alignment horizontal="center" vertical="center"/>
    </xf>
    <xf numFmtId="49" fontId="7" fillId="36" borderId="47" xfId="0" applyNumberFormat="1" applyFont="1" applyFill="1" applyBorder="1" applyAlignment="1">
      <alignment horizontal="center" vertical="center"/>
    </xf>
    <xf numFmtId="49" fontId="54" fillId="35" borderId="37" xfId="0" applyNumberFormat="1" applyFont="1" applyFill="1" applyBorder="1" applyAlignment="1">
      <alignment horizontal="center" vertical="center"/>
    </xf>
    <xf numFmtId="0" fontId="0" fillId="35" borderId="38" xfId="0" applyFill="1" applyBorder="1" applyAlignment="1">
      <alignment vertical="center"/>
    </xf>
    <xf numFmtId="49" fontId="7" fillId="35" borderId="50" xfId="0" applyNumberFormat="1" applyFont="1" applyFill="1" applyBorder="1" applyAlignment="1">
      <alignment horizontal="center" vertical="center"/>
    </xf>
    <xf numFmtId="49" fontId="7" fillId="35" borderId="37" xfId="0" applyNumberFormat="1" applyFont="1" applyFill="1" applyBorder="1" applyAlignment="1">
      <alignment horizontal="center" vertical="center"/>
    </xf>
    <xf numFmtId="49" fontId="7" fillId="35" borderId="88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center" vertical="center"/>
    </xf>
    <xf numFmtId="49" fontId="6" fillId="35" borderId="20" xfId="0" applyNumberFormat="1" applyFont="1" applyFill="1" applyBorder="1" applyAlignment="1">
      <alignment horizontal="center" vertical="center"/>
    </xf>
    <xf numFmtId="49" fontId="7" fillId="35" borderId="53" xfId="0" applyNumberFormat="1" applyFont="1" applyFill="1" applyBorder="1" applyAlignment="1">
      <alignment horizontal="center" vertical="center"/>
    </xf>
    <xf numFmtId="49" fontId="7" fillId="35" borderId="38" xfId="0" applyNumberFormat="1" applyFont="1" applyFill="1" applyBorder="1" applyAlignment="1">
      <alignment horizontal="center" vertical="center"/>
    </xf>
    <xf numFmtId="49" fontId="7" fillId="35" borderId="63" xfId="0" applyNumberFormat="1" applyFont="1" applyFill="1" applyBorder="1" applyAlignment="1">
      <alignment horizontal="center" vertical="center"/>
    </xf>
    <xf numFmtId="49" fontId="6" fillId="35" borderId="24" xfId="0" applyNumberFormat="1" applyFont="1" applyFill="1" applyBorder="1" applyAlignment="1">
      <alignment horizontal="center" vertical="center"/>
    </xf>
    <xf numFmtId="49" fontId="7" fillId="35" borderId="49" xfId="0" applyNumberFormat="1" applyFont="1" applyFill="1" applyBorder="1" applyAlignment="1">
      <alignment horizontal="center" vertical="center"/>
    </xf>
    <xf numFmtId="49" fontId="7" fillId="2" borderId="56" xfId="0" applyNumberFormat="1" applyFont="1" applyFill="1" applyBorder="1" applyAlignment="1">
      <alignment horizontal="center" vertical="center" wrapText="1" shrinkToFit="1"/>
    </xf>
    <xf numFmtId="49" fontId="7" fillId="2" borderId="62" xfId="0" applyNumberFormat="1" applyFont="1" applyFill="1" applyBorder="1" applyAlignment="1">
      <alignment horizontal="center" vertical="center"/>
    </xf>
    <xf numFmtId="49" fontId="7" fillId="37" borderId="56" xfId="0" applyNumberFormat="1" applyFont="1" applyFill="1" applyBorder="1" applyAlignment="1">
      <alignment horizontal="center" vertical="center"/>
    </xf>
    <xf numFmtId="0" fontId="0" fillId="37" borderId="56" xfId="0" applyFill="1" applyBorder="1" applyAlignment="1">
      <alignment horizontal="center" vertical="center" shrinkToFit="1"/>
    </xf>
    <xf numFmtId="49" fontId="7" fillId="37" borderId="44" xfId="0" applyNumberFormat="1" applyFont="1" applyFill="1" applyBorder="1" applyAlignment="1">
      <alignment horizontal="center" vertical="center"/>
    </xf>
    <xf numFmtId="49" fontId="6" fillId="37" borderId="0" xfId="0" applyNumberFormat="1" applyFont="1" applyFill="1" applyBorder="1" applyAlignment="1">
      <alignment horizontal="center" vertical="center"/>
    </xf>
    <xf numFmtId="49" fontId="7" fillId="37" borderId="54" xfId="0" applyNumberFormat="1" applyFont="1" applyFill="1" applyBorder="1" applyAlignment="1">
      <alignment horizontal="center" vertical="center"/>
    </xf>
    <xf numFmtId="49" fontId="7" fillId="35" borderId="39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/>
    </xf>
    <xf numFmtId="49" fontId="7" fillId="37" borderId="29" xfId="0" applyNumberFormat="1" applyFont="1" applyFill="1" applyBorder="1" applyAlignment="1">
      <alignment horizontal="center" vertical="center"/>
    </xf>
    <xf numFmtId="49" fontId="7" fillId="37" borderId="58" xfId="0" applyNumberFormat="1" applyFont="1" applyFill="1" applyBorder="1" applyAlignment="1">
      <alignment horizontal="center" vertical="center"/>
    </xf>
    <xf numFmtId="49" fontId="7" fillId="24" borderId="50" xfId="0" applyNumberFormat="1" applyFont="1" applyFill="1" applyBorder="1" applyAlignment="1">
      <alignment horizontal="center" vertical="center"/>
    </xf>
    <xf numFmtId="49" fontId="7" fillId="24" borderId="31" xfId="0" applyNumberFormat="1" applyFont="1" applyFill="1" applyBorder="1" applyAlignment="1">
      <alignment horizontal="center" vertical="center"/>
    </xf>
    <xf numFmtId="49" fontId="6" fillId="24" borderId="30" xfId="0" applyNumberFormat="1" applyFont="1" applyFill="1" applyBorder="1" applyAlignment="1">
      <alignment horizontal="center" vertical="center"/>
    </xf>
    <xf numFmtId="49" fontId="7" fillId="24" borderId="87" xfId="0" applyNumberFormat="1" applyFont="1" applyFill="1" applyBorder="1" applyAlignment="1">
      <alignment horizontal="center" vertical="center"/>
    </xf>
    <xf numFmtId="49" fontId="7" fillId="24" borderId="33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7" fillId="24" borderId="46" xfId="0" applyNumberFormat="1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89" xfId="0" applyFont="1" applyFill="1" applyBorder="1" applyAlignment="1">
      <alignment horizontal="center" vertical="center" wrapText="1"/>
    </xf>
    <xf numFmtId="0" fontId="13" fillId="2" borderId="90" xfId="0" applyFont="1" applyFill="1" applyBorder="1" applyAlignment="1">
      <alignment horizontal="center" vertical="center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2" borderId="93" xfId="0" applyFont="1" applyFill="1" applyBorder="1" applyAlignment="1">
      <alignment horizontal="center" vertical="center" wrapText="1"/>
    </xf>
    <xf numFmtId="0" fontId="14" fillId="2" borderId="94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95" xfId="0" applyFont="1" applyFill="1" applyBorder="1" applyAlignment="1">
      <alignment horizontal="center" vertical="center"/>
    </xf>
    <xf numFmtId="0" fontId="14" fillId="2" borderId="96" xfId="0" applyFont="1" applyFill="1" applyBorder="1" applyAlignment="1">
      <alignment horizontal="center" vertical="center"/>
    </xf>
    <xf numFmtId="0" fontId="14" fillId="2" borderId="97" xfId="0" applyFont="1" applyFill="1" applyBorder="1" applyAlignment="1">
      <alignment horizontal="center" vertical="center"/>
    </xf>
    <xf numFmtId="0" fontId="14" fillId="2" borderId="98" xfId="0" applyFont="1" applyFill="1" applyBorder="1" applyAlignment="1">
      <alignment horizontal="center" vertical="center"/>
    </xf>
    <xf numFmtId="0" fontId="11" fillId="2" borderId="99" xfId="0" applyFont="1" applyFill="1" applyBorder="1" applyAlignment="1">
      <alignment horizontal="center" vertical="center"/>
    </xf>
    <xf numFmtId="0" fontId="11" fillId="2" borderId="100" xfId="0" applyFont="1" applyFill="1" applyBorder="1" applyAlignment="1">
      <alignment horizontal="center" vertical="center"/>
    </xf>
    <xf numFmtId="0" fontId="11" fillId="2" borderId="101" xfId="0" applyFont="1" applyFill="1" applyBorder="1" applyAlignment="1">
      <alignment horizontal="center" vertical="center"/>
    </xf>
    <xf numFmtId="0" fontId="11" fillId="2" borderId="10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03" xfId="0" applyFont="1" applyFill="1" applyBorder="1" applyAlignment="1">
      <alignment horizontal="center" vertical="center"/>
    </xf>
    <xf numFmtId="0" fontId="11" fillId="2" borderId="104" xfId="0" applyFont="1" applyFill="1" applyBorder="1" applyAlignment="1">
      <alignment horizontal="center" vertical="center"/>
    </xf>
    <xf numFmtId="0" fontId="11" fillId="2" borderId="89" xfId="0" applyFont="1" applyFill="1" applyBorder="1" applyAlignment="1">
      <alignment horizontal="center" vertical="center"/>
    </xf>
    <xf numFmtId="0" fontId="11" fillId="2" borderId="105" xfId="0" applyFont="1" applyFill="1" applyBorder="1" applyAlignment="1">
      <alignment horizontal="center" vertical="center"/>
    </xf>
    <xf numFmtId="0" fontId="13" fillId="2" borderId="106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07" xfId="0" applyFont="1" applyFill="1" applyBorder="1" applyAlignment="1">
      <alignment horizontal="center" vertical="center"/>
    </xf>
    <xf numFmtId="0" fontId="13" fillId="2" borderId="10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3" xfId="0" applyFont="1" applyFill="1" applyBorder="1" applyAlignment="1">
      <alignment horizontal="center" vertical="center"/>
    </xf>
    <xf numFmtId="0" fontId="13" fillId="2" borderId="109" xfId="0" applyFont="1" applyFill="1" applyBorder="1" applyAlignment="1">
      <alignment horizontal="center" vertical="center"/>
    </xf>
    <xf numFmtId="0" fontId="13" fillId="2" borderId="89" xfId="0" applyFont="1" applyFill="1" applyBorder="1" applyAlignment="1">
      <alignment horizontal="center" vertical="center"/>
    </xf>
    <xf numFmtId="0" fontId="13" fillId="2" borderId="105" xfId="0" applyFont="1" applyFill="1" applyBorder="1" applyAlignment="1">
      <alignment horizontal="center" vertical="center"/>
    </xf>
    <xf numFmtId="0" fontId="13" fillId="2" borderId="107" xfId="0" applyFont="1" applyFill="1" applyBorder="1" applyAlignment="1">
      <alignment horizontal="center" vertical="center" wrapText="1"/>
    </xf>
    <xf numFmtId="0" fontId="13" fillId="2" borderId="103" xfId="0" applyFont="1" applyFill="1" applyBorder="1" applyAlignment="1">
      <alignment horizontal="center" vertical="center" wrapText="1"/>
    </xf>
    <xf numFmtId="0" fontId="13" fillId="2" borderId="10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1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2" borderId="113" xfId="0" applyFont="1" applyFill="1" applyBorder="1" applyAlignment="1">
      <alignment horizontal="center" vertical="center"/>
    </xf>
    <xf numFmtId="0" fontId="13" fillId="2" borderId="114" xfId="0" applyFont="1" applyFill="1" applyBorder="1" applyAlignment="1">
      <alignment horizontal="center" vertical="center" wrapText="1"/>
    </xf>
    <xf numFmtId="0" fontId="13" fillId="2" borderId="10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 vertical="center"/>
    </xf>
    <xf numFmtId="0" fontId="13" fillId="2" borderId="115" xfId="0" applyFont="1" applyFill="1" applyBorder="1" applyAlignment="1">
      <alignment horizontal="center" vertical="center"/>
    </xf>
    <xf numFmtId="0" fontId="13" fillId="2" borderId="116" xfId="0" applyFont="1" applyFill="1" applyBorder="1" applyAlignment="1">
      <alignment horizontal="center" vertical="center"/>
    </xf>
    <xf numFmtId="0" fontId="13" fillId="2" borderId="117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horizontal="center" vertical="center"/>
    </xf>
    <xf numFmtId="0" fontId="13" fillId="2" borderId="1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20" xfId="0" applyFont="1" applyFill="1" applyBorder="1" applyAlignment="1">
      <alignment horizontal="center" vertical="center"/>
    </xf>
    <xf numFmtId="0" fontId="15" fillId="2" borderId="121" xfId="0" applyFont="1" applyFill="1" applyBorder="1" applyAlignment="1">
      <alignment horizontal="center" vertical="center"/>
    </xf>
    <xf numFmtId="0" fontId="13" fillId="2" borderId="122" xfId="0" applyFont="1" applyFill="1" applyBorder="1" applyAlignment="1">
      <alignment horizontal="center" vertical="center"/>
    </xf>
    <xf numFmtId="0" fontId="13" fillId="2" borderId="123" xfId="0" applyFont="1" applyFill="1" applyBorder="1" applyAlignment="1">
      <alignment horizontal="center" vertical="center"/>
    </xf>
    <xf numFmtId="0" fontId="13" fillId="2" borderId="124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6" fillId="2" borderId="114" xfId="0" applyFont="1" applyFill="1" applyBorder="1" applyAlignment="1">
      <alignment horizontal="center" vertical="center"/>
    </xf>
    <xf numFmtId="0" fontId="16" fillId="2" borderId="100" xfId="0" applyFont="1" applyFill="1" applyBorder="1" applyAlignment="1">
      <alignment horizontal="center" vertical="center"/>
    </xf>
    <xf numFmtId="0" fontId="16" fillId="2" borderId="125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7" fillId="2" borderId="114" xfId="0" applyFont="1" applyFill="1" applyBorder="1" applyAlignment="1">
      <alignment horizontal="center" vertical="center"/>
    </xf>
    <xf numFmtId="0" fontId="17" fillId="2" borderId="100" xfId="0" applyFont="1" applyFill="1" applyBorder="1" applyAlignment="1">
      <alignment horizontal="center" vertical="center"/>
    </xf>
    <xf numFmtId="0" fontId="17" fillId="2" borderId="126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1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127" xfId="0" applyFont="1" applyFill="1" applyBorder="1" applyAlignment="1">
      <alignment horizontal="center" vertical="center"/>
    </xf>
    <xf numFmtId="0" fontId="13" fillId="2" borderId="128" xfId="0" applyFont="1" applyFill="1" applyBorder="1" applyAlignment="1">
      <alignment horizontal="center" vertical="center"/>
    </xf>
    <xf numFmtId="0" fontId="13" fillId="2" borderId="129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0" fontId="13" fillId="2" borderId="130" xfId="0" applyFont="1" applyFill="1" applyBorder="1" applyAlignment="1">
      <alignment horizontal="center" vertical="center"/>
    </xf>
    <xf numFmtId="0" fontId="13" fillId="2" borderId="102" xfId="0" applyFont="1" applyFill="1" applyBorder="1" applyAlignment="1">
      <alignment horizontal="center" vertical="center"/>
    </xf>
    <xf numFmtId="0" fontId="13" fillId="2" borderId="131" xfId="0" applyFont="1" applyFill="1" applyBorder="1" applyAlignment="1">
      <alignment horizontal="center" vertical="center"/>
    </xf>
    <xf numFmtId="0" fontId="13" fillId="2" borderId="132" xfId="0" applyFont="1" applyFill="1" applyBorder="1" applyAlignment="1">
      <alignment horizontal="center" vertical="center"/>
    </xf>
    <xf numFmtId="0" fontId="13" fillId="2" borderId="133" xfId="0" applyFont="1" applyFill="1" applyBorder="1" applyAlignment="1">
      <alignment horizontal="center" vertical="center"/>
    </xf>
    <xf numFmtId="0" fontId="13" fillId="2" borderId="134" xfId="0" applyFont="1" applyFill="1" applyBorder="1" applyAlignment="1">
      <alignment horizontal="center" vertical="center"/>
    </xf>
    <xf numFmtId="0" fontId="13" fillId="2" borderId="135" xfId="0" applyFont="1" applyFill="1" applyBorder="1" applyAlignment="1">
      <alignment horizontal="center" vertical="center"/>
    </xf>
    <xf numFmtId="0" fontId="13" fillId="2" borderId="136" xfId="0" applyFont="1" applyFill="1" applyBorder="1" applyAlignment="1">
      <alignment horizontal="center" vertical="center"/>
    </xf>
    <xf numFmtId="0" fontId="13" fillId="2" borderId="137" xfId="0" applyFont="1" applyFill="1" applyBorder="1" applyAlignment="1">
      <alignment horizontal="center" vertical="center"/>
    </xf>
    <xf numFmtId="0" fontId="13" fillId="2" borderId="138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3" fillId="2" borderId="139" xfId="0" applyFont="1" applyFill="1" applyBorder="1" applyAlignment="1">
      <alignment horizontal="center" vertical="center"/>
    </xf>
    <xf numFmtId="0" fontId="13" fillId="2" borderId="140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3" fillId="2" borderId="141" xfId="0" applyFont="1" applyFill="1" applyBorder="1" applyAlignment="1">
      <alignment horizontal="center" vertical="center"/>
    </xf>
    <xf numFmtId="0" fontId="15" fillId="2" borderId="14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43" xfId="0" applyFont="1" applyFill="1" applyBorder="1" applyAlignment="1">
      <alignment horizontal="center" vertical="center"/>
    </xf>
    <xf numFmtId="0" fontId="13" fillId="2" borderId="144" xfId="0" applyFont="1" applyFill="1" applyBorder="1" applyAlignment="1">
      <alignment horizontal="center" vertical="center"/>
    </xf>
    <xf numFmtId="0" fontId="13" fillId="2" borderId="14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146" xfId="0" applyFont="1" applyFill="1" applyBorder="1" applyAlignment="1">
      <alignment horizontal="center" vertical="center"/>
    </xf>
    <xf numFmtId="0" fontId="13" fillId="2" borderId="147" xfId="0" applyFont="1" applyFill="1" applyBorder="1" applyAlignment="1">
      <alignment horizontal="center" vertical="center"/>
    </xf>
    <xf numFmtId="0" fontId="13" fillId="2" borderId="148" xfId="0" applyFont="1" applyFill="1" applyBorder="1" applyAlignment="1">
      <alignment horizontal="center" vertical="center"/>
    </xf>
    <xf numFmtId="0" fontId="13" fillId="2" borderId="149" xfId="0" applyFont="1" applyFill="1" applyBorder="1" applyAlignment="1">
      <alignment horizontal="center" vertical="center"/>
    </xf>
    <xf numFmtId="0" fontId="13" fillId="2" borderId="150" xfId="0" applyFont="1" applyFill="1" applyBorder="1" applyAlignment="1">
      <alignment horizontal="center" vertical="center"/>
    </xf>
    <xf numFmtId="0" fontId="13" fillId="2" borderId="151" xfId="0" applyFont="1" applyFill="1" applyBorder="1" applyAlignment="1">
      <alignment horizontal="center" vertical="center"/>
    </xf>
    <xf numFmtId="0" fontId="13" fillId="2" borderId="152" xfId="0" applyFont="1" applyFill="1" applyBorder="1" applyAlignment="1">
      <alignment horizontal="center" vertical="center"/>
    </xf>
    <xf numFmtId="0" fontId="15" fillId="2" borderId="153" xfId="0" applyFont="1" applyFill="1" applyBorder="1" applyAlignment="1">
      <alignment horizontal="center" vertical="center"/>
    </xf>
    <xf numFmtId="0" fontId="16" fillId="2" borderId="150" xfId="0" applyFont="1" applyFill="1" applyBorder="1" applyAlignment="1">
      <alignment horizontal="center" vertical="center"/>
    </xf>
    <xf numFmtId="0" fontId="16" fillId="2" borderId="151" xfId="0" applyFont="1" applyFill="1" applyBorder="1" applyAlignment="1">
      <alignment horizontal="center" vertical="center"/>
    </xf>
    <xf numFmtId="0" fontId="16" fillId="2" borderId="152" xfId="0" applyFont="1" applyFill="1" applyBorder="1" applyAlignment="1">
      <alignment horizontal="center" vertical="center"/>
    </xf>
    <xf numFmtId="0" fontId="13" fillId="2" borderId="154" xfId="0" applyFont="1" applyFill="1" applyBorder="1" applyAlignment="1">
      <alignment horizontal="center" vertical="center"/>
    </xf>
    <xf numFmtId="0" fontId="13" fillId="2" borderId="155" xfId="0" applyFont="1" applyFill="1" applyBorder="1" applyAlignment="1">
      <alignment horizontal="center" vertical="center"/>
    </xf>
    <xf numFmtId="0" fontId="13" fillId="2" borderId="156" xfId="0" applyFont="1" applyFill="1" applyBorder="1" applyAlignment="1">
      <alignment horizontal="center" vertical="center"/>
    </xf>
    <xf numFmtId="0" fontId="15" fillId="2" borderId="157" xfId="0" applyFont="1" applyFill="1" applyBorder="1" applyAlignment="1">
      <alignment horizontal="center" vertical="center"/>
    </xf>
    <xf numFmtId="0" fontId="17" fillId="2" borderId="150" xfId="0" applyFont="1" applyFill="1" applyBorder="1" applyAlignment="1">
      <alignment horizontal="center" vertical="center"/>
    </xf>
    <xf numFmtId="0" fontId="17" fillId="2" borderId="151" xfId="0" applyFont="1" applyFill="1" applyBorder="1" applyAlignment="1">
      <alignment horizontal="center" vertical="center"/>
    </xf>
    <xf numFmtId="0" fontId="17" fillId="2" borderId="158" xfId="0" applyFont="1" applyFill="1" applyBorder="1" applyAlignment="1">
      <alignment horizontal="center" vertical="center"/>
    </xf>
    <xf numFmtId="0" fontId="13" fillId="2" borderId="159" xfId="0" applyFont="1" applyFill="1" applyBorder="1" applyAlignment="1">
      <alignment horizontal="center" vertical="center"/>
    </xf>
    <xf numFmtId="0" fontId="13" fillId="2" borderId="160" xfId="0" applyFont="1" applyFill="1" applyBorder="1" applyAlignment="1">
      <alignment horizontal="center" vertical="center"/>
    </xf>
    <xf numFmtId="0" fontId="13" fillId="2" borderId="161" xfId="0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39" borderId="18" xfId="0" applyFill="1" applyBorder="1" applyAlignment="1">
      <alignment horizontal="center" vertical="center" shrinkToFit="1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49" fontId="7" fillId="10" borderId="18" xfId="0" applyNumberFormat="1" applyFont="1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 wrapText="1" shrinkToFit="1"/>
    </xf>
    <xf numFmtId="0" fontId="0" fillId="38" borderId="37" xfId="0" applyFill="1" applyBorder="1" applyAlignment="1">
      <alignment horizontal="center" vertical="center" wrapText="1" shrinkToFit="1"/>
    </xf>
    <xf numFmtId="0" fontId="0" fillId="38" borderId="36" xfId="0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9" fontId="7" fillId="10" borderId="45" xfId="0" applyNumberFormat="1" applyFont="1" applyFill="1" applyBorder="1" applyAlignment="1">
      <alignment horizontal="center" vertical="center"/>
    </xf>
    <xf numFmtId="0" fontId="0" fillId="10" borderId="162" xfId="0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49" fontId="7" fillId="24" borderId="18" xfId="0" applyNumberFormat="1" applyFont="1" applyFill="1" applyBorder="1" applyAlignment="1">
      <alignment horizontal="center" vertical="center" wrapText="1" shrinkToFit="1"/>
    </xf>
    <xf numFmtId="0" fontId="0" fillId="24" borderId="37" xfId="0" applyFill="1" applyBorder="1" applyAlignment="1">
      <alignment horizontal="center" vertical="center"/>
    </xf>
    <xf numFmtId="0" fontId="10" fillId="38" borderId="163" xfId="0" applyFont="1" applyFill="1" applyBorder="1" applyAlignment="1">
      <alignment horizontal="center" vertical="center" wrapText="1" shrinkToFit="1"/>
    </xf>
    <xf numFmtId="0" fontId="10" fillId="38" borderId="164" xfId="0" applyFont="1" applyFill="1" applyBorder="1" applyAlignment="1">
      <alignment horizontal="center" vertical="center" wrapText="1" shrinkToFit="1"/>
    </xf>
    <xf numFmtId="0" fontId="10" fillId="38" borderId="165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9" fillId="35" borderId="42" xfId="0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shrinkToFit="1"/>
    </xf>
    <xf numFmtId="0" fontId="0" fillId="35" borderId="62" xfId="0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/>
    </xf>
    <xf numFmtId="0" fontId="0" fillId="39" borderId="163" xfId="0" applyFill="1" applyBorder="1" applyAlignment="1">
      <alignment horizontal="center" vertical="center" wrapText="1" shrinkToFit="1"/>
    </xf>
    <xf numFmtId="0" fontId="0" fillId="39" borderId="164" xfId="0" applyFill="1" applyBorder="1" applyAlignment="1">
      <alignment horizontal="center" vertical="center" wrapText="1" shrinkToFit="1"/>
    </xf>
    <xf numFmtId="0" fontId="0" fillId="39" borderId="165" xfId="0" applyFill="1" applyBorder="1" applyAlignment="1">
      <alignment horizontal="center" vertical="center" wrapText="1" shrinkToFit="1"/>
    </xf>
    <xf numFmtId="0" fontId="10" fillId="35" borderId="163" xfId="0" applyFont="1" applyFill="1" applyBorder="1" applyAlignment="1">
      <alignment horizontal="center" vertical="center" wrapText="1" shrinkToFit="1"/>
    </xf>
    <xf numFmtId="0" fontId="10" fillId="35" borderId="164" xfId="0" applyFont="1" applyFill="1" applyBorder="1" applyAlignment="1">
      <alignment horizontal="center" vertical="center" wrapText="1" shrinkToFit="1"/>
    </xf>
    <xf numFmtId="0" fontId="10" fillId="35" borderId="164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 wrapText="1" shrinkToFit="1"/>
    </xf>
    <xf numFmtId="0" fontId="0" fillId="40" borderId="37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 shrinkToFit="1"/>
    </xf>
    <xf numFmtId="0" fontId="0" fillId="38" borderId="36" xfId="0" applyFill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0" fillId="40" borderId="163" xfId="0" applyFill="1" applyBorder="1" applyAlignment="1">
      <alignment horizontal="center" vertical="center" wrapText="1"/>
    </xf>
    <xf numFmtId="0" fontId="0" fillId="40" borderId="164" xfId="0" applyFill="1" applyBorder="1" applyAlignment="1">
      <alignment horizontal="center" vertical="center"/>
    </xf>
    <xf numFmtId="0" fontId="0" fillId="40" borderId="165" xfId="0" applyFill="1" applyBorder="1" applyAlignment="1">
      <alignment horizontal="center" vertical="center"/>
    </xf>
    <xf numFmtId="0" fontId="8" fillId="38" borderId="163" xfId="0" applyFont="1" applyFill="1" applyBorder="1" applyAlignment="1">
      <alignment horizontal="center" vertical="center" wrapText="1" shrinkToFit="1"/>
    </xf>
    <xf numFmtId="0" fontId="8" fillId="38" borderId="165" xfId="0" applyFont="1" applyFill="1" applyBorder="1" applyAlignment="1">
      <alignment horizontal="center" vertical="center" wrapText="1" shrinkToFit="1"/>
    </xf>
    <xf numFmtId="0" fontId="8" fillId="10" borderId="163" xfId="0" applyFont="1" applyFill="1" applyBorder="1" applyAlignment="1">
      <alignment horizontal="center" vertical="center"/>
    </xf>
    <xf numFmtId="0" fontId="8" fillId="10" borderId="165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 shrinkToFit="1"/>
    </xf>
    <xf numFmtId="0" fontId="0" fillId="35" borderId="37" xfId="0" applyFill="1" applyBorder="1" applyAlignment="1">
      <alignment vertical="center"/>
    </xf>
    <xf numFmtId="49" fontId="5" fillId="35" borderId="166" xfId="0" applyNumberFormat="1" applyFont="1" applyFill="1" applyBorder="1" applyAlignment="1">
      <alignment horizontal="center" vertical="center"/>
    </xf>
    <xf numFmtId="0" fontId="0" fillId="35" borderId="167" xfId="0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38" borderId="164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5" fillId="0" borderId="166" xfId="0" applyNumberFormat="1" applyFont="1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0" fillId="0" borderId="168" xfId="0" applyBorder="1" applyAlignment="1">
      <alignment horizontal="center" vertical="center" shrinkToFit="1"/>
    </xf>
    <xf numFmtId="49" fontId="7" fillId="0" borderId="18" xfId="0" applyNumberFormat="1" applyFont="1" applyFill="1" applyBorder="1" applyAlignment="1">
      <alignment horizontal="center" vertical="center" shrinkToFit="1"/>
    </xf>
    <xf numFmtId="49" fontId="7" fillId="2" borderId="18" xfId="0" applyNumberFormat="1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49" fontId="7" fillId="2" borderId="18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49" fontId="5" fillId="0" borderId="166" xfId="0" applyNumberFormat="1" applyFont="1" applyBorder="1" applyAlignment="1">
      <alignment horizontal="right" vertical="center"/>
    </xf>
    <xf numFmtId="0" fontId="0" fillId="0" borderId="167" xfId="0" applyBorder="1" applyAlignment="1">
      <alignment horizontal="right" vertical="center"/>
    </xf>
    <xf numFmtId="0" fontId="0" fillId="0" borderId="168" xfId="0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7" fillId="38" borderId="18" xfId="0" applyNumberFormat="1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0" fillId="0" borderId="167" xfId="0" applyBorder="1" applyAlignment="1">
      <alignment vertical="center"/>
    </xf>
    <xf numFmtId="0" fontId="0" fillId="0" borderId="168" xfId="0" applyBorder="1" applyAlignment="1">
      <alignment vertical="center"/>
    </xf>
    <xf numFmtId="0" fontId="0" fillId="10" borderId="18" xfId="0" applyFill="1" applyBorder="1" applyAlignment="1">
      <alignment horizontal="center" vertical="center"/>
    </xf>
    <xf numFmtId="49" fontId="2" fillId="10" borderId="18" xfId="0" applyNumberFormat="1" applyFont="1" applyFill="1" applyBorder="1" applyAlignment="1">
      <alignment horizontal="center" vertical="center"/>
    </xf>
    <xf numFmtId="0" fontId="1" fillId="10" borderId="36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10" fillId="38" borderId="169" xfId="0" applyFont="1" applyFill="1" applyBorder="1" applyAlignment="1">
      <alignment horizontal="center" vertical="center"/>
    </xf>
    <xf numFmtId="0" fontId="10" fillId="38" borderId="163" xfId="0" applyFont="1" applyFill="1" applyBorder="1" applyAlignment="1">
      <alignment horizontal="center" vertical="center" wrapText="1"/>
    </xf>
    <xf numFmtId="0" fontId="10" fillId="38" borderId="164" xfId="0" applyFont="1" applyFill="1" applyBorder="1" applyAlignment="1">
      <alignment horizontal="center" vertical="center" wrapText="1"/>
    </xf>
    <xf numFmtId="0" fontId="10" fillId="38" borderId="165" xfId="0" applyFont="1" applyFill="1" applyBorder="1" applyAlignment="1">
      <alignment horizontal="center" vertical="center" wrapText="1"/>
    </xf>
    <xf numFmtId="49" fontId="7" fillId="10" borderId="41" xfId="0" applyNumberFormat="1" applyFont="1" applyFill="1" applyBorder="1" applyAlignment="1">
      <alignment horizontal="center" vertical="center"/>
    </xf>
    <xf numFmtId="0" fontId="0" fillId="10" borderId="61" xfId="0" applyFill="1" applyBorder="1" applyAlignment="1">
      <alignment horizontal="center" vertical="center"/>
    </xf>
    <xf numFmtId="49" fontId="6" fillId="10" borderId="41" xfId="0" applyNumberFormat="1" applyFont="1" applyFill="1" applyBorder="1" applyAlignment="1">
      <alignment horizontal="center" vertical="center"/>
    </xf>
    <xf numFmtId="49" fontId="7" fillId="10" borderId="47" xfId="0" applyNumberFormat="1" applyFont="1" applyFill="1" applyBorder="1" applyAlignment="1">
      <alignment horizontal="center" vertical="center"/>
    </xf>
    <xf numFmtId="0" fontId="0" fillId="10" borderId="17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 shrinkToFit="1"/>
    </xf>
    <xf numFmtId="0" fontId="8" fillId="38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10" fillId="0" borderId="166" xfId="0" applyFont="1" applyBorder="1" applyAlignment="1">
      <alignment horizontal="center" vertical="center" wrapText="1" shrinkToFit="1"/>
    </xf>
    <xf numFmtId="0" fontId="0" fillId="0" borderId="167" xfId="0" applyBorder="1" applyAlignment="1">
      <alignment horizontal="center" vertical="center" wrapText="1" shrinkToFit="1"/>
    </xf>
    <xf numFmtId="0" fontId="0" fillId="0" borderId="168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49" fontId="4" fillId="0" borderId="171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6" fillId="0" borderId="163" xfId="0" applyNumberFormat="1" applyFont="1" applyBorder="1" applyAlignment="1">
      <alignment horizontal="center" vertical="center"/>
    </xf>
    <xf numFmtId="49" fontId="6" fillId="0" borderId="165" xfId="0" applyNumberFormat="1" applyFont="1" applyBorder="1" applyAlignment="1">
      <alignment horizontal="center" vertical="center"/>
    </xf>
    <xf numFmtId="0" fontId="45" fillId="41" borderId="18" xfId="0" applyFont="1" applyFill="1" applyBorder="1" applyAlignment="1">
      <alignment horizontal="center" vertical="center" shrinkToFit="1"/>
    </xf>
    <xf numFmtId="0" fontId="45" fillId="41" borderId="37" xfId="0" applyFont="1" applyFill="1" applyBorder="1" applyAlignment="1">
      <alignment horizontal="center" vertical="center" shrinkToFit="1"/>
    </xf>
    <xf numFmtId="0" fontId="45" fillId="41" borderId="36" xfId="0" applyFont="1" applyFill="1" applyBorder="1" applyAlignment="1">
      <alignment horizontal="center" vertical="center" shrinkToFit="1"/>
    </xf>
    <xf numFmtId="49" fontId="7" fillId="33" borderId="37" xfId="0" applyNumberFormat="1" applyFont="1" applyFill="1" applyBorder="1" applyAlignment="1">
      <alignment horizontal="center" vertical="center" shrinkToFit="1"/>
    </xf>
    <xf numFmtId="49" fontId="7" fillId="35" borderId="18" xfId="0" applyNumberFormat="1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 wrapText="1" shrinkToFit="1"/>
    </xf>
    <xf numFmtId="0" fontId="0" fillId="35" borderId="37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 shrinkToFit="1"/>
    </xf>
    <xf numFmtId="0" fontId="9" fillId="0" borderId="166" xfId="0" applyFont="1" applyBorder="1" applyAlignment="1">
      <alignment horizontal="center" vertical="center" shrinkToFit="1"/>
    </xf>
    <xf numFmtId="0" fontId="8" fillId="42" borderId="0" xfId="0" applyFont="1" applyFill="1" applyAlignment="1">
      <alignment horizontal="center" vertical="center" shrinkToFit="1"/>
    </xf>
    <xf numFmtId="0" fontId="9" fillId="38" borderId="18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18" fillId="38" borderId="18" xfId="0" applyFont="1" applyFill="1" applyBorder="1" applyAlignment="1">
      <alignment horizontal="center" vertical="center" wrapText="1" shrinkToFit="1"/>
    </xf>
    <xf numFmtId="0" fontId="18" fillId="0" borderId="37" xfId="0" applyFont="1" applyBorder="1" applyAlignment="1">
      <alignment vertical="center" shrinkToFit="1"/>
    </xf>
    <xf numFmtId="0" fontId="18" fillId="0" borderId="36" xfId="0" applyFont="1" applyBorder="1" applyAlignment="1">
      <alignment vertical="center" shrinkToFit="1"/>
    </xf>
    <xf numFmtId="0" fontId="0" fillId="2" borderId="37" xfId="0" applyFill="1" applyBorder="1" applyAlignment="1">
      <alignment horizontal="center" vertical="center" shrinkToFit="1"/>
    </xf>
    <xf numFmtId="0" fontId="8" fillId="38" borderId="163" xfId="0" applyFont="1" applyFill="1" applyBorder="1" applyAlignment="1">
      <alignment horizontal="center" vertical="center"/>
    </xf>
    <xf numFmtId="0" fontId="8" fillId="38" borderId="164" xfId="0" applyFont="1" applyFill="1" applyBorder="1" applyAlignment="1">
      <alignment horizontal="center" vertical="center"/>
    </xf>
    <xf numFmtId="0" fontId="8" fillId="38" borderId="165" xfId="0" applyFont="1" applyFill="1" applyBorder="1" applyAlignment="1">
      <alignment horizontal="center" vertical="center"/>
    </xf>
    <xf numFmtId="0" fontId="10" fillId="35" borderId="166" xfId="0" applyFont="1" applyFill="1" applyBorder="1" applyAlignment="1">
      <alignment horizontal="center" vertical="center" wrapText="1" shrinkToFit="1"/>
    </xf>
    <xf numFmtId="0" fontId="0" fillId="35" borderId="167" xfId="0" applyFill="1" applyBorder="1" applyAlignment="1">
      <alignment horizontal="center" vertical="center" wrapText="1" shrinkToFit="1"/>
    </xf>
    <xf numFmtId="0" fontId="0" fillId="35" borderId="37" xfId="0" applyFill="1" applyBorder="1" applyAlignment="1">
      <alignment horizontal="center" vertical="center" wrapText="1" shrinkToFit="1"/>
    </xf>
    <xf numFmtId="0" fontId="9" fillId="38" borderId="37" xfId="0" applyFont="1" applyFill="1" applyBorder="1" applyAlignment="1">
      <alignment horizontal="center" vertical="center" shrinkToFit="1"/>
    </xf>
    <xf numFmtId="0" fontId="9" fillId="38" borderId="36" xfId="0" applyFont="1" applyFill="1" applyBorder="1" applyAlignment="1">
      <alignment horizontal="center" vertical="center" shrinkToFit="1"/>
    </xf>
    <xf numFmtId="49" fontId="55" fillId="24" borderId="10" xfId="0" applyNumberFormat="1" applyFont="1" applyFill="1" applyBorder="1" applyAlignment="1">
      <alignment horizontal="center" vertical="center" wrapText="1"/>
    </xf>
    <xf numFmtId="0" fontId="56" fillId="24" borderId="3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39" borderId="169" xfId="0" applyFill="1" applyBorder="1" applyAlignment="1">
      <alignment horizontal="center" vertical="center" wrapText="1" shrinkToFit="1"/>
    </xf>
    <xf numFmtId="0" fontId="0" fillId="39" borderId="169" xfId="0" applyFill="1" applyBorder="1" applyAlignment="1">
      <alignment vertical="center"/>
    </xf>
    <xf numFmtId="0" fontId="6" fillId="38" borderId="163" xfId="0" applyNumberFormat="1" applyFont="1" applyFill="1" applyBorder="1" applyAlignment="1">
      <alignment horizontal="center" vertical="center" wrapText="1"/>
    </xf>
    <xf numFmtId="0" fontId="0" fillId="38" borderId="164" xfId="0" applyFill="1" applyBorder="1" applyAlignment="1">
      <alignment horizontal="center" vertical="center" wrapText="1"/>
    </xf>
    <xf numFmtId="0" fontId="0" fillId="38" borderId="165" xfId="0" applyFill="1" applyBorder="1" applyAlignment="1">
      <alignment horizontal="center" vertical="center" wrapText="1"/>
    </xf>
    <xf numFmtId="0" fontId="0" fillId="41" borderId="169" xfId="0" applyFill="1" applyBorder="1" applyAlignment="1">
      <alignment horizontal="center" vertical="center"/>
    </xf>
    <xf numFmtId="0" fontId="0" fillId="38" borderId="169" xfId="0" applyFill="1" applyBorder="1" applyAlignment="1">
      <alignment horizontal="center" vertical="center"/>
    </xf>
    <xf numFmtId="0" fontId="0" fillId="38" borderId="169" xfId="0" applyFill="1" applyBorder="1" applyAlignment="1">
      <alignment vertical="center"/>
    </xf>
    <xf numFmtId="0" fontId="0" fillId="38" borderId="163" xfId="0" applyFill="1" applyBorder="1" applyAlignment="1">
      <alignment horizontal="center" vertical="center" wrapText="1" shrinkToFit="1"/>
    </xf>
    <xf numFmtId="0" fontId="0" fillId="38" borderId="164" xfId="0" applyFill="1" applyBorder="1" applyAlignment="1">
      <alignment horizontal="center" vertical="center" wrapText="1" shrinkToFit="1"/>
    </xf>
    <xf numFmtId="0" fontId="0" fillId="38" borderId="165" xfId="0" applyFill="1" applyBorder="1" applyAlignment="1">
      <alignment horizontal="center" vertical="center" wrapText="1" shrinkToFit="1"/>
    </xf>
    <xf numFmtId="0" fontId="0" fillId="3" borderId="169" xfId="0" applyFill="1" applyBorder="1" applyAlignment="1">
      <alignment horizontal="center" vertical="center" wrapText="1" shrinkToFit="1"/>
    </xf>
    <xf numFmtId="0" fontId="9" fillId="38" borderId="169" xfId="0" applyFont="1" applyFill="1" applyBorder="1" applyAlignment="1">
      <alignment horizontal="center" vertical="center" wrapText="1" shrinkToFit="1"/>
    </xf>
    <xf numFmtId="0" fontId="0" fillId="38" borderId="169" xfId="0" applyFill="1" applyBorder="1" applyAlignment="1">
      <alignment horizontal="center" vertical="center" wrapText="1" shrinkToFit="1"/>
    </xf>
    <xf numFmtId="0" fontId="10" fillId="0" borderId="163" xfId="0" applyFont="1" applyBorder="1" applyAlignment="1">
      <alignment horizontal="center" vertical="center" wrapText="1" shrinkToFit="1"/>
    </xf>
    <xf numFmtId="0" fontId="10" fillId="0" borderId="164" xfId="0" applyFont="1" applyBorder="1" applyAlignment="1">
      <alignment horizontal="center" vertical="center" wrapText="1" shrinkToFit="1"/>
    </xf>
    <xf numFmtId="0" fontId="10" fillId="0" borderId="165" xfId="0" applyFont="1" applyBorder="1" applyAlignment="1">
      <alignment horizontal="center" vertical="center" wrapText="1" shrinkToFit="1"/>
    </xf>
    <xf numFmtId="0" fontId="8" fillId="33" borderId="163" xfId="0" applyFont="1" applyFill="1" applyBorder="1" applyAlignment="1">
      <alignment horizontal="center" vertical="center" wrapText="1" shrinkToFit="1"/>
    </xf>
    <xf numFmtId="0" fontId="0" fillId="0" borderId="164" xfId="0" applyBorder="1" applyAlignment="1">
      <alignment vertical="center"/>
    </xf>
    <xf numFmtId="0" fontId="0" fillId="0" borderId="165" xfId="0" applyBorder="1" applyAlignment="1">
      <alignment vertical="center"/>
    </xf>
    <xf numFmtId="0" fontId="9" fillId="33" borderId="163" xfId="0" applyFont="1" applyFill="1" applyBorder="1" applyAlignment="1">
      <alignment horizontal="center" vertical="center" wrapText="1" shrinkToFit="1"/>
    </xf>
    <xf numFmtId="0" fontId="0" fillId="0" borderId="164" xfId="0" applyBorder="1" applyAlignment="1">
      <alignment horizontal="center" vertical="center" wrapText="1" shrinkToFit="1"/>
    </xf>
    <xf numFmtId="0" fontId="0" fillId="0" borderId="165" xfId="0" applyBorder="1" applyAlignment="1">
      <alignment horizontal="center" vertical="center" wrapText="1" shrinkToFit="1"/>
    </xf>
    <xf numFmtId="0" fontId="0" fillId="0" borderId="163" xfId="0" applyBorder="1" applyAlignment="1">
      <alignment horizontal="center" vertical="center"/>
    </xf>
    <xf numFmtId="0" fontId="0" fillId="0" borderId="164" xfId="0" applyBorder="1" applyAlignment="1">
      <alignment horizontal="center" vertical="center"/>
    </xf>
    <xf numFmtId="0" fontId="9" fillId="0" borderId="163" xfId="0" applyFont="1" applyBorder="1" applyAlignment="1">
      <alignment horizontal="center" vertical="center" wrapText="1" shrinkToFit="1"/>
    </xf>
    <xf numFmtId="0" fontId="9" fillId="0" borderId="164" xfId="0" applyFont="1" applyBorder="1" applyAlignment="1">
      <alignment horizontal="center" vertical="center" wrapText="1" shrinkToFit="1"/>
    </xf>
    <xf numFmtId="0" fontId="9" fillId="0" borderId="165" xfId="0" applyFont="1" applyBorder="1" applyAlignment="1">
      <alignment horizontal="center" vertical="center" wrapText="1" shrinkToFit="1"/>
    </xf>
    <xf numFmtId="0" fontId="0" fillId="0" borderId="163" xfId="0" applyBorder="1" applyAlignment="1">
      <alignment horizontal="center" vertical="center" wrapText="1" shrinkToFit="1"/>
    </xf>
    <xf numFmtId="0" fontId="0" fillId="0" borderId="163" xfId="0" applyBorder="1" applyAlignment="1">
      <alignment horizontal="center" vertical="center" shrinkToFit="1"/>
    </xf>
    <xf numFmtId="0" fontId="0" fillId="0" borderId="165" xfId="0" applyBorder="1" applyAlignment="1">
      <alignment horizontal="center" vertical="center"/>
    </xf>
    <xf numFmtId="0" fontId="0" fillId="0" borderId="166" xfId="0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wrapText="1" shrinkToFit="1"/>
    </xf>
    <xf numFmtId="0" fontId="0" fillId="33" borderId="36" xfId="0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49" fontId="5" fillId="0" borderId="42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10" fillId="33" borderId="18" xfId="0" applyFont="1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vertical="center" wrapText="1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0" borderId="163" xfId="0" applyFont="1" applyBorder="1" applyAlignment="1">
      <alignment horizontal="center" vertical="center" shrinkToFit="1"/>
    </xf>
    <xf numFmtId="0" fontId="10" fillId="0" borderId="164" xfId="0" applyFont="1" applyBorder="1" applyAlignment="1">
      <alignment horizontal="center" vertical="center" shrinkToFit="1"/>
    </xf>
    <xf numFmtId="0" fontId="10" fillId="0" borderId="165" xfId="0" applyFont="1" applyBorder="1" applyAlignment="1">
      <alignment horizontal="center" vertical="center" shrinkToFit="1"/>
    </xf>
    <xf numFmtId="0" fontId="0" fillId="33" borderId="36" xfId="0" applyFill="1" applyBorder="1" applyAlignment="1">
      <alignment vertical="center" wrapText="1" shrinkToFit="1"/>
    </xf>
    <xf numFmtId="0" fontId="9" fillId="2" borderId="36" xfId="0" applyFont="1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 wrapText="1" shrinkToFit="1"/>
    </xf>
    <xf numFmtId="0" fontId="10" fillId="33" borderId="36" xfId="0" applyFont="1" applyFill="1" applyBorder="1" applyAlignment="1">
      <alignment horizontal="center" vertical="center" wrapText="1" shrinkToFit="1"/>
    </xf>
    <xf numFmtId="0" fontId="9" fillId="0" borderId="163" xfId="0" applyFont="1" applyBorder="1" applyAlignment="1">
      <alignment horizontal="center" vertical="center" shrinkToFit="1"/>
    </xf>
    <xf numFmtId="0" fontId="9" fillId="0" borderId="164" xfId="0" applyFont="1" applyBorder="1" applyAlignment="1">
      <alignment horizontal="center" vertical="center" shrinkToFit="1"/>
    </xf>
    <xf numFmtId="0" fontId="9" fillId="0" borderId="165" xfId="0" applyFont="1" applyBorder="1" applyAlignment="1">
      <alignment horizontal="center" vertical="center" shrinkToFit="1"/>
    </xf>
    <xf numFmtId="0" fontId="8" fillId="33" borderId="163" xfId="0" applyFont="1" applyFill="1" applyBorder="1" applyAlignment="1">
      <alignment horizontal="center" vertical="center" shrinkToFit="1"/>
    </xf>
    <xf numFmtId="0" fontId="0" fillId="0" borderId="164" xfId="0" applyBorder="1" applyAlignment="1">
      <alignment horizontal="center" vertical="center" shrinkToFit="1"/>
    </xf>
    <xf numFmtId="0" fontId="0" fillId="0" borderId="165" xfId="0" applyBorder="1" applyAlignment="1">
      <alignment horizontal="center" vertical="center" shrinkToFit="1"/>
    </xf>
    <xf numFmtId="49" fontId="5" fillId="0" borderId="166" xfId="0" applyNumberFormat="1" applyFont="1" applyBorder="1" applyAlignment="1">
      <alignment horizontal="right" vertical="center" shrinkToFit="1"/>
    </xf>
    <xf numFmtId="49" fontId="7" fillId="0" borderId="18" xfId="0" applyNumberFormat="1" applyFont="1" applyBorder="1" applyAlignment="1">
      <alignment horizontal="center" vertical="center" shrinkToFit="1"/>
    </xf>
    <xf numFmtId="0" fontId="9" fillId="33" borderId="163" xfId="0" applyFont="1" applyFill="1" applyBorder="1" applyAlignment="1">
      <alignment horizontal="center" vertical="center" shrinkToFit="1"/>
    </xf>
    <xf numFmtId="0" fontId="0" fillId="0" borderId="167" xfId="0" applyBorder="1" applyAlignment="1">
      <alignment horizontal="right" vertical="center" shrinkToFit="1"/>
    </xf>
    <xf numFmtId="0" fontId="6" fillId="33" borderId="163" xfId="0" applyNumberFormat="1" applyFont="1" applyFill="1" applyBorder="1" applyAlignment="1">
      <alignment horizontal="center" vertical="center" wrapText="1" shrinkToFit="1"/>
    </xf>
    <xf numFmtId="0" fontId="0" fillId="0" borderId="168" xfId="0" applyBorder="1" applyAlignment="1">
      <alignment horizontal="right" vertical="center" shrinkToFit="1"/>
    </xf>
    <xf numFmtId="0" fontId="0" fillId="4" borderId="74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4" borderId="171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0" fillId="4" borderId="8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50"/>
  <sheetViews>
    <sheetView zoomScale="60" zoomScaleNormal="60" zoomScalePageLayoutView="0" workbookViewId="0" topLeftCell="A1">
      <selection activeCell="AT42" sqref="AT42:AU42"/>
    </sheetView>
  </sheetViews>
  <sheetFormatPr defaultColWidth="9.140625" defaultRowHeight="15"/>
  <cols>
    <col min="1" max="1" width="3.140625" style="0" customWidth="1"/>
    <col min="2" max="6" width="2.421875" style="0" customWidth="1"/>
    <col min="7" max="7" width="3.7109375" style="0" customWidth="1"/>
    <col min="8" max="87" width="2.421875" style="0" customWidth="1"/>
    <col min="92" max="92" width="0.13671875" style="0" customWidth="1"/>
    <col min="93" max="93" width="2.28125" style="0" hidden="1" customWidth="1"/>
    <col min="94" max="94" width="3.421875" style="0" hidden="1" customWidth="1"/>
    <col min="95" max="95" width="5.57421875" style="0" hidden="1" customWidth="1"/>
    <col min="96" max="96" width="6.8515625" style="0" hidden="1" customWidth="1"/>
    <col min="97" max="97" width="7.28125" style="0" hidden="1" customWidth="1"/>
    <col min="98" max="115" width="0" style="0" hidden="1" customWidth="1"/>
  </cols>
  <sheetData>
    <row r="1" s="38" customFormat="1" ht="12.75" customHeight="1" thickBot="1"/>
    <row r="2" spans="5:83" s="38" customFormat="1" ht="12.75" customHeight="1" thickTop="1">
      <c r="E2" s="278" t="s">
        <v>100</v>
      </c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80"/>
    </row>
    <row r="3" spans="5:83" s="38" customFormat="1" ht="12.75" customHeight="1">
      <c r="E3" s="281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3"/>
    </row>
    <row r="4" spans="5:83" s="38" customFormat="1" ht="12.75" customHeight="1" thickBot="1">
      <c r="E4" s="284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6"/>
    </row>
    <row r="5" s="38" customFormat="1" ht="12.75" customHeight="1" thickBot="1" thickTop="1"/>
    <row r="6" spans="1:87" s="38" customFormat="1" ht="12.75" customHeight="1" thickTop="1">
      <c r="A6" s="287"/>
      <c r="B6" s="288"/>
      <c r="C6" s="288"/>
      <c r="D6" s="288"/>
      <c r="E6" s="288"/>
      <c r="F6" s="288"/>
      <c r="G6" s="289"/>
      <c r="H6" s="263" t="str">
        <f>B10</f>
        <v>最上中</v>
      </c>
      <c r="I6" s="263"/>
      <c r="J6" s="263"/>
      <c r="K6" s="263"/>
      <c r="L6" s="263"/>
      <c r="M6" s="266" t="str">
        <f>B14</f>
        <v>新庄中</v>
      </c>
      <c r="N6" s="263"/>
      <c r="O6" s="263"/>
      <c r="P6" s="263"/>
      <c r="Q6" s="267"/>
      <c r="R6" s="263" t="str">
        <f>B18</f>
        <v>東根一中</v>
      </c>
      <c r="S6" s="263"/>
      <c r="T6" s="263"/>
      <c r="U6" s="263"/>
      <c r="V6" s="263"/>
      <c r="W6" s="266" t="str">
        <f>B22</f>
        <v>遊佐中</v>
      </c>
      <c r="X6" s="263"/>
      <c r="Y6" s="263"/>
      <c r="Z6" s="263"/>
      <c r="AA6" s="267"/>
      <c r="AB6" s="263" t="str">
        <f>B26</f>
        <v>酒田一中</v>
      </c>
      <c r="AC6" s="263"/>
      <c r="AD6" s="263"/>
      <c r="AE6" s="263"/>
      <c r="AF6" s="263"/>
      <c r="AG6" s="266" t="str">
        <f>B30</f>
        <v>酒田四中</v>
      </c>
      <c r="AH6" s="263"/>
      <c r="AI6" s="263"/>
      <c r="AJ6" s="263"/>
      <c r="AK6" s="267"/>
      <c r="AL6" s="263" t="str">
        <f>B34</f>
        <v>櫛引中</v>
      </c>
      <c r="AM6" s="263"/>
      <c r="AN6" s="263"/>
      <c r="AO6" s="263"/>
      <c r="AP6" s="263"/>
      <c r="AQ6" s="266" t="str">
        <f>B38</f>
        <v>三川中</v>
      </c>
      <c r="AR6" s="263"/>
      <c r="AS6" s="263"/>
      <c r="AT6" s="263"/>
      <c r="AU6" s="267"/>
      <c r="AV6" s="266" t="str">
        <f>B42</f>
        <v>鶴岡二中</v>
      </c>
      <c r="AW6" s="263"/>
      <c r="AX6" s="263"/>
      <c r="AY6" s="263"/>
      <c r="AZ6" s="267"/>
      <c r="BA6" s="263" t="str">
        <f>B46</f>
        <v>鶴岡三中</v>
      </c>
      <c r="BB6" s="263"/>
      <c r="BC6" s="263"/>
      <c r="BD6" s="263"/>
      <c r="BE6" s="296"/>
      <c r="BF6" s="275" t="s">
        <v>45</v>
      </c>
      <c r="BG6" s="272"/>
      <c r="BH6" s="272"/>
      <c r="BI6" s="272"/>
      <c r="BJ6" s="272" t="s">
        <v>46</v>
      </c>
      <c r="BK6" s="272"/>
      <c r="BL6" s="272"/>
      <c r="BM6" s="272"/>
      <c r="BN6" s="272" t="s">
        <v>47</v>
      </c>
      <c r="BO6" s="272"/>
      <c r="BP6" s="272"/>
      <c r="BQ6" s="272"/>
      <c r="BR6" s="272" t="s">
        <v>48</v>
      </c>
      <c r="BS6" s="272"/>
      <c r="BT6" s="272"/>
      <c r="BU6" s="272" t="s">
        <v>49</v>
      </c>
      <c r="BV6" s="272"/>
      <c r="BW6" s="272"/>
      <c r="BX6" s="272"/>
      <c r="BY6" s="272" t="s">
        <v>50</v>
      </c>
      <c r="BZ6" s="272"/>
      <c r="CA6" s="272"/>
      <c r="CB6" s="272"/>
      <c r="CC6" s="272" t="s">
        <v>51</v>
      </c>
      <c r="CD6" s="272"/>
      <c r="CE6" s="272"/>
      <c r="CF6" s="272"/>
      <c r="CG6" s="300" t="s">
        <v>52</v>
      </c>
      <c r="CH6" s="301"/>
      <c r="CI6" s="302"/>
    </row>
    <row r="7" spans="1:112" s="38" customFormat="1" ht="12.75" customHeight="1">
      <c r="A7" s="290"/>
      <c r="B7" s="291"/>
      <c r="C7" s="291"/>
      <c r="D7" s="291"/>
      <c r="E7" s="291"/>
      <c r="F7" s="291"/>
      <c r="G7" s="292"/>
      <c r="H7" s="264"/>
      <c r="I7" s="264"/>
      <c r="J7" s="264"/>
      <c r="K7" s="264"/>
      <c r="L7" s="264"/>
      <c r="M7" s="268"/>
      <c r="N7" s="264"/>
      <c r="O7" s="264"/>
      <c r="P7" s="264"/>
      <c r="Q7" s="269"/>
      <c r="R7" s="264"/>
      <c r="S7" s="264"/>
      <c r="T7" s="264"/>
      <c r="U7" s="264"/>
      <c r="V7" s="264"/>
      <c r="W7" s="268"/>
      <c r="X7" s="264"/>
      <c r="Y7" s="264"/>
      <c r="Z7" s="264"/>
      <c r="AA7" s="269"/>
      <c r="AB7" s="264"/>
      <c r="AC7" s="264"/>
      <c r="AD7" s="264"/>
      <c r="AE7" s="264"/>
      <c r="AF7" s="264"/>
      <c r="AG7" s="268"/>
      <c r="AH7" s="264"/>
      <c r="AI7" s="264"/>
      <c r="AJ7" s="264"/>
      <c r="AK7" s="269"/>
      <c r="AL7" s="264"/>
      <c r="AM7" s="264"/>
      <c r="AN7" s="264"/>
      <c r="AO7" s="264"/>
      <c r="AP7" s="264"/>
      <c r="AQ7" s="268"/>
      <c r="AR7" s="264"/>
      <c r="AS7" s="264"/>
      <c r="AT7" s="264"/>
      <c r="AU7" s="269"/>
      <c r="AV7" s="268"/>
      <c r="AW7" s="264"/>
      <c r="AX7" s="264"/>
      <c r="AY7" s="264"/>
      <c r="AZ7" s="269"/>
      <c r="BA7" s="264"/>
      <c r="BB7" s="264"/>
      <c r="BC7" s="264"/>
      <c r="BD7" s="264"/>
      <c r="BE7" s="297"/>
      <c r="BF7" s="276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303"/>
      <c r="CH7" s="304"/>
      <c r="CI7" s="305"/>
      <c r="CN7" s="40"/>
      <c r="CO7" s="299">
        <v>1</v>
      </c>
      <c r="CP7" s="299"/>
      <c r="CQ7" s="299">
        <v>2</v>
      </c>
      <c r="CR7" s="299"/>
      <c r="CS7" s="299">
        <v>3</v>
      </c>
      <c r="CT7" s="299"/>
      <c r="CU7" s="299">
        <v>4</v>
      </c>
      <c r="CV7" s="299"/>
      <c r="CW7" s="299">
        <v>5</v>
      </c>
      <c r="CX7" s="299"/>
      <c r="CY7" s="299">
        <v>6</v>
      </c>
      <c r="CZ7" s="299"/>
      <c r="DA7" s="299">
        <v>7</v>
      </c>
      <c r="DB7" s="299"/>
      <c r="DC7" s="299">
        <v>8</v>
      </c>
      <c r="DD7" s="299"/>
      <c r="DE7" s="299">
        <v>9</v>
      </c>
      <c r="DF7" s="299"/>
      <c r="DG7" s="299">
        <v>10</v>
      </c>
      <c r="DH7" s="299"/>
    </row>
    <row r="8" spans="1:115" s="38" customFormat="1" ht="12.75" customHeight="1">
      <c r="A8" s="290"/>
      <c r="B8" s="291"/>
      <c r="C8" s="291"/>
      <c r="D8" s="291"/>
      <c r="E8" s="291"/>
      <c r="F8" s="291"/>
      <c r="G8" s="292"/>
      <c r="H8" s="264"/>
      <c r="I8" s="264"/>
      <c r="J8" s="264"/>
      <c r="K8" s="264"/>
      <c r="L8" s="264"/>
      <c r="M8" s="268"/>
      <c r="N8" s="264"/>
      <c r="O8" s="264"/>
      <c r="P8" s="264"/>
      <c r="Q8" s="269"/>
      <c r="R8" s="264"/>
      <c r="S8" s="264"/>
      <c r="T8" s="264"/>
      <c r="U8" s="264"/>
      <c r="V8" s="264"/>
      <c r="W8" s="268"/>
      <c r="X8" s="264"/>
      <c r="Y8" s="264"/>
      <c r="Z8" s="264"/>
      <c r="AA8" s="269"/>
      <c r="AB8" s="264"/>
      <c r="AC8" s="264"/>
      <c r="AD8" s="264"/>
      <c r="AE8" s="264"/>
      <c r="AF8" s="264"/>
      <c r="AG8" s="268"/>
      <c r="AH8" s="264"/>
      <c r="AI8" s="264"/>
      <c r="AJ8" s="264"/>
      <c r="AK8" s="269"/>
      <c r="AL8" s="264"/>
      <c r="AM8" s="264"/>
      <c r="AN8" s="264"/>
      <c r="AO8" s="264"/>
      <c r="AP8" s="264"/>
      <c r="AQ8" s="268"/>
      <c r="AR8" s="264"/>
      <c r="AS8" s="264"/>
      <c r="AT8" s="264"/>
      <c r="AU8" s="269"/>
      <c r="AV8" s="268"/>
      <c r="AW8" s="264"/>
      <c r="AX8" s="264"/>
      <c r="AY8" s="264"/>
      <c r="AZ8" s="269"/>
      <c r="BA8" s="264"/>
      <c r="BB8" s="264"/>
      <c r="BC8" s="264"/>
      <c r="BD8" s="264"/>
      <c r="BE8" s="297"/>
      <c r="BF8" s="276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303"/>
      <c r="CH8" s="304"/>
      <c r="CI8" s="305"/>
      <c r="CN8" s="299">
        <v>1</v>
      </c>
      <c r="CO8" s="40"/>
      <c r="CP8" s="40"/>
      <c r="CQ8" s="40" t="b">
        <f>ISBLANK(M10)</f>
        <v>0</v>
      </c>
      <c r="CR8" s="40" t="b">
        <f>ISBLANK(P10)</f>
        <v>0</v>
      </c>
      <c r="CS8" s="40" t="b">
        <f>ISBLANK(R10)</f>
        <v>1</v>
      </c>
      <c r="CT8" s="40" t="b">
        <f>ISBLANK(U10)</f>
        <v>1</v>
      </c>
      <c r="CU8" s="40" t="b">
        <f>ISBLANK(W10)</f>
        <v>1</v>
      </c>
      <c r="CV8" s="40" t="b">
        <f>ISBLANK(Z10)</f>
        <v>1</v>
      </c>
      <c r="CW8" s="40" t="b">
        <f>ISBLANK(AB10)</f>
        <v>1</v>
      </c>
      <c r="CX8" s="40" t="b">
        <f>ISBLANK(AE10)</f>
        <v>1</v>
      </c>
      <c r="CY8" s="40" t="b">
        <f>ISBLANK(AG10)</f>
        <v>1</v>
      </c>
      <c r="CZ8" s="40" t="b">
        <f>ISBLANK(AJ10)</f>
        <v>1</v>
      </c>
      <c r="DA8" s="40" t="b">
        <f>ISBLANK(AL10)</f>
        <v>0</v>
      </c>
      <c r="DB8" s="40" t="b">
        <f>ISBLANK(AO10)</f>
        <v>0</v>
      </c>
      <c r="DC8" s="40" t="b">
        <f>ISBLANK(AQ10)</f>
        <v>0</v>
      </c>
      <c r="DD8" s="40" t="b">
        <f>ISBLANK(AT10)</f>
        <v>0</v>
      </c>
      <c r="DE8" s="40" t="b">
        <f>ISBLANK(AV10)</f>
        <v>1</v>
      </c>
      <c r="DF8" s="40" t="b">
        <f>ISBLANK(AY10)</f>
        <v>1</v>
      </c>
      <c r="DG8" s="40" t="b">
        <f>ISBLANK(BA10)</f>
        <v>1</v>
      </c>
      <c r="DH8" s="40" t="b">
        <f>ISBLANK(BD10)</f>
        <v>1</v>
      </c>
      <c r="DK8" s="38">
        <f>SUM(BH10*1000,BL10*100,CE10)</f>
        <v>1097</v>
      </c>
    </row>
    <row r="9" spans="1:115" s="38" customFormat="1" ht="12.75" customHeight="1" thickBot="1">
      <c r="A9" s="293"/>
      <c r="B9" s="294"/>
      <c r="C9" s="294"/>
      <c r="D9" s="294"/>
      <c r="E9" s="294"/>
      <c r="F9" s="294"/>
      <c r="G9" s="295"/>
      <c r="H9" s="265"/>
      <c r="I9" s="265"/>
      <c r="J9" s="265"/>
      <c r="K9" s="265"/>
      <c r="L9" s="265"/>
      <c r="M9" s="270"/>
      <c r="N9" s="265"/>
      <c r="O9" s="265"/>
      <c r="P9" s="265"/>
      <c r="Q9" s="271"/>
      <c r="R9" s="265"/>
      <c r="S9" s="265"/>
      <c r="T9" s="265"/>
      <c r="U9" s="265"/>
      <c r="V9" s="265"/>
      <c r="W9" s="270"/>
      <c r="X9" s="265"/>
      <c r="Y9" s="265"/>
      <c r="Z9" s="265"/>
      <c r="AA9" s="271"/>
      <c r="AB9" s="265"/>
      <c r="AC9" s="265"/>
      <c r="AD9" s="265"/>
      <c r="AE9" s="265"/>
      <c r="AF9" s="265"/>
      <c r="AG9" s="270"/>
      <c r="AH9" s="265"/>
      <c r="AI9" s="265"/>
      <c r="AJ9" s="265"/>
      <c r="AK9" s="271"/>
      <c r="AL9" s="265"/>
      <c r="AM9" s="265"/>
      <c r="AN9" s="265"/>
      <c r="AO9" s="265"/>
      <c r="AP9" s="265"/>
      <c r="AQ9" s="270"/>
      <c r="AR9" s="265"/>
      <c r="AS9" s="265"/>
      <c r="AT9" s="265"/>
      <c r="AU9" s="271"/>
      <c r="AV9" s="270"/>
      <c r="AW9" s="265"/>
      <c r="AX9" s="265"/>
      <c r="AY9" s="265"/>
      <c r="AZ9" s="271"/>
      <c r="BA9" s="265"/>
      <c r="BB9" s="265"/>
      <c r="BC9" s="265"/>
      <c r="BD9" s="265"/>
      <c r="BE9" s="298"/>
      <c r="BF9" s="277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  <c r="CC9" s="274"/>
      <c r="CD9" s="274"/>
      <c r="CE9" s="274"/>
      <c r="CF9" s="274"/>
      <c r="CG9" s="303"/>
      <c r="CH9" s="304"/>
      <c r="CI9" s="305"/>
      <c r="CN9" s="299"/>
      <c r="CO9" s="40"/>
      <c r="CP9" s="40"/>
      <c r="CQ9" s="40" t="b">
        <f>ISBLANK(M12)</f>
        <v>1</v>
      </c>
      <c r="CR9" s="40" t="b">
        <f>ISBLANK(P12)</f>
        <v>1</v>
      </c>
      <c r="CS9" s="40" t="b">
        <f>ISBLANK(R12)</f>
        <v>1</v>
      </c>
      <c r="CT9" s="40" t="b">
        <f>ISBLANK(U12)</f>
        <v>1</v>
      </c>
      <c r="CU9" s="40" t="b">
        <f>ISBLANK(W12)</f>
        <v>1</v>
      </c>
      <c r="CV9" s="40" t="b">
        <f>ISBLANK(Z12)</f>
        <v>1</v>
      </c>
      <c r="CW9" s="40" t="b">
        <f>ISBLANK(AB12)</f>
        <v>1</v>
      </c>
      <c r="CX9" s="40" t="b">
        <f>ISBLANK(AE12)</f>
        <v>1</v>
      </c>
      <c r="CY9" s="40" t="b">
        <f>ISBLANK(AG12)</f>
        <v>1</v>
      </c>
      <c r="CZ9" s="40" t="b">
        <f>ISBLANK(AJ12)</f>
        <v>1</v>
      </c>
      <c r="DA9" s="40" t="b">
        <f>ISBLANK(AL12)</f>
        <v>1</v>
      </c>
      <c r="DB9" s="40" t="b">
        <f>ISBLANK(AO12)</f>
        <v>1</v>
      </c>
      <c r="DC9" s="40" t="b">
        <f>ISBLANK(AQ12)</f>
        <v>1</v>
      </c>
      <c r="DD9" s="40" t="b">
        <f>ISBLANK(AT12)</f>
        <v>1</v>
      </c>
      <c r="DE9" s="40" t="b">
        <f>ISBLANK(AV12)</f>
        <v>1</v>
      </c>
      <c r="DF9" s="40" t="b">
        <f>ISBLANK(AY12)</f>
        <v>1</v>
      </c>
      <c r="DG9" s="40" t="b">
        <f>ISBLANK(BA12)</f>
        <v>1</v>
      </c>
      <c r="DH9" s="40" t="b">
        <f>ISBLANK(BD12)</f>
        <v>1</v>
      </c>
      <c r="DK9" s="38">
        <f>SUM(BH14*1000,BL14*100,CE14)</f>
        <v>-6</v>
      </c>
    </row>
    <row r="10" spans="1:115" s="38" customFormat="1" ht="12.75" customHeight="1" thickTop="1">
      <c r="A10" s="306">
        <v>1</v>
      </c>
      <c r="B10" s="308" t="s">
        <v>0</v>
      </c>
      <c r="C10" s="309"/>
      <c r="D10" s="309"/>
      <c r="E10" s="309"/>
      <c r="F10" s="309"/>
      <c r="G10" s="313" t="s">
        <v>53</v>
      </c>
      <c r="H10" s="315"/>
      <c r="I10" s="315"/>
      <c r="J10" s="315"/>
      <c r="K10" s="315"/>
      <c r="L10" s="315"/>
      <c r="M10" s="310">
        <v>3</v>
      </c>
      <c r="N10" s="291"/>
      <c r="O10" s="39" t="s">
        <v>54</v>
      </c>
      <c r="P10" s="291">
        <v>1</v>
      </c>
      <c r="Q10" s="318"/>
      <c r="R10" s="310"/>
      <c r="S10" s="291"/>
      <c r="T10" s="39" t="s">
        <v>54</v>
      </c>
      <c r="U10" s="291"/>
      <c r="V10" s="318"/>
      <c r="W10" s="310"/>
      <c r="X10" s="291"/>
      <c r="Y10" s="39" t="s">
        <v>54</v>
      </c>
      <c r="Z10" s="291"/>
      <c r="AA10" s="318"/>
      <c r="AB10" s="310"/>
      <c r="AC10" s="291"/>
      <c r="AD10" s="39" t="s">
        <v>54</v>
      </c>
      <c r="AE10" s="291"/>
      <c r="AF10" s="318"/>
      <c r="AG10" s="310"/>
      <c r="AH10" s="291"/>
      <c r="AI10" s="39" t="s">
        <v>54</v>
      </c>
      <c r="AJ10" s="291"/>
      <c r="AK10" s="318"/>
      <c r="AL10" s="310">
        <v>1</v>
      </c>
      <c r="AM10" s="291"/>
      <c r="AN10" s="39" t="s">
        <v>54</v>
      </c>
      <c r="AO10" s="291">
        <v>6</v>
      </c>
      <c r="AP10" s="318"/>
      <c r="AQ10" s="310">
        <v>2</v>
      </c>
      <c r="AR10" s="291"/>
      <c r="AS10" s="39" t="s">
        <v>54</v>
      </c>
      <c r="AT10" s="291">
        <v>2</v>
      </c>
      <c r="AU10" s="318"/>
      <c r="AV10" s="310"/>
      <c r="AW10" s="291"/>
      <c r="AX10" s="39" t="s">
        <v>54</v>
      </c>
      <c r="AY10" s="291"/>
      <c r="AZ10" s="318"/>
      <c r="BA10" s="291"/>
      <c r="BB10" s="291"/>
      <c r="BC10" s="39" t="s">
        <v>54</v>
      </c>
      <c r="BD10" s="291"/>
      <c r="BE10" s="292"/>
      <c r="BF10" s="319">
        <f>COUNTIF(M11:BE11,"○")</f>
        <v>1</v>
      </c>
      <c r="BG10" s="320"/>
      <c r="BH10" s="320">
        <f>SUM(BF10:BG13)</f>
        <v>1</v>
      </c>
      <c r="BI10" s="320"/>
      <c r="BJ10" s="320">
        <f>COUNTIF(M11:BE11,"△")</f>
        <v>1</v>
      </c>
      <c r="BK10" s="320"/>
      <c r="BL10" s="320">
        <f>SUM(BJ10:BK13)</f>
        <v>1</v>
      </c>
      <c r="BM10" s="320"/>
      <c r="BN10" s="320">
        <f>COUNTIF(M11:BE11,"●")</f>
        <v>1</v>
      </c>
      <c r="BO10" s="320"/>
      <c r="BP10" s="320">
        <f>SUM(BN10:BO13)</f>
        <v>1</v>
      </c>
      <c r="BQ10" s="320"/>
      <c r="BR10" s="327">
        <f>SUM(BH10*3,BL10)</f>
        <v>4</v>
      </c>
      <c r="BS10" s="328"/>
      <c r="BT10" s="329"/>
      <c r="BU10" s="320">
        <f>SUM(W10,AB10,AG10,AL10,AQ10,AV10,BA10,R10,M10)</f>
        <v>6</v>
      </c>
      <c r="BV10" s="320"/>
      <c r="BW10" s="320">
        <f>SUM(BU10:BV13)</f>
        <v>6</v>
      </c>
      <c r="BX10" s="320"/>
      <c r="BY10" s="320">
        <f>SUM(Z10,AE10,AJ10,AO10,AT10,AY10,BD10,U10,P10)</f>
        <v>9</v>
      </c>
      <c r="BZ10" s="320"/>
      <c r="CA10" s="320">
        <f>SUM(BY10:BZ13)</f>
        <v>9</v>
      </c>
      <c r="CB10" s="320"/>
      <c r="CC10" s="320">
        <f>BU10-BY10</f>
        <v>-3</v>
      </c>
      <c r="CD10" s="320"/>
      <c r="CE10" s="320">
        <f>BW10-CA10</f>
        <v>-3</v>
      </c>
      <c r="CF10" s="320"/>
      <c r="CG10" s="336">
        <f>RANK(DK8,$DK$8:$DK$17)</f>
        <v>7</v>
      </c>
      <c r="CH10" s="337"/>
      <c r="CI10" s="338"/>
      <c r="CN10" s="299">
        <v>2</v>
      </c>
      <c r="CO10" s="40" t="b">
        <f>ISBLANK(H14)</f>
        <v>0</v>
      </c>
      <c r="CP10" s="40" t="b">
        <f>ISBLANK(K14)</f>
        <v>0</v>
      </c>
      <c r="CQ10" s="40"/>
      <c r="CR10" s="40"/>
      <c r="CS10" s="40" t="b">
        <f>ISBLANK(R14)</f>
        <v>1</v>
      </c>
      <c r="CT10" s="40" t="b">
        <f>ISBLANK(U14)</f>
        <v>1</v>
      </c>
      <c r="CU10" s="40" t="b">
        <f>ISBLANK(W14)</f>
        <v>1</v>
      </c>
      <c r="CV10" s="40" t="b">
        <f>ISBLANK(Z14)</f>
        <v>1</v>
      </c>
      <c r="CW10" s="40" t="b">
        <f>ISBLANK(AB14)</f>
        <v>1</v>
      </c>
      <c r="CX10" s="40" t="b">
        <f>ISBLANK(AE14)</f>
        <v>1</v>
      </c>
      <c r="CY10" s="40" t="b">
        <f>ISBLANK(AG14)</f>
        <v>0</v>
      </c>
      <c r="CZ10" s="40" t="b">
        <f>ISBLANK(AJ14)</f>
        <v>0</v>
      </c>
      <c r="DA10" s="40" t="b">
        <f>ISBLANK(AL14)</f>
        <v>1</v>
      </c>
      <c r="DB10" s="40" t="b">
        <f>ISBLANK(AO14)</f>
        <v>1</v>
      </c>
      <c r="DC10" s="40" t="b">
        <f>ISBLANK(AQ14)</f>
        <v>0</v>
      </c>
      <c r="DD10" s="40" t="b">
        <f>ISBLANK(AT14)</f>
        <v>0</v>
      </c>
      <c r="DE10" s="40" t="b">
        <f>ISBLANK(AV14)</f>
        <v>1</v>
      </c>
      <c r="DF10" s="40" t="b">
        <f>ISBLANK(AY14)</f>
        <v>1</v>
      </c>
      <c r="DG10" s="40" t="b">
        <f>ISBLANK(BA14)</f>
        <v>1</v>
      </c>
      <c r="DH10" s="40" t="b">
        <f>ISBLANK(BD14)</f>
        <v>1</v>
      </c>
      <c r="DK10" s="38">
        <f>SUM(BH18*1000,BL18*100,CE18)</f>
        <v>3104</v>
      </c>
    </row>
    <row r="11" spans="1:115" s="38" customFormat="1" ht="12.75" customHeight="1">
      <c r="A11" s="307"/>
      <c r="B11" s="310"/>
      <c r="C11" s="291"/>
      <c r="D11" s="291"/>
      <c r="E11" s="291"/>
      <c r="F11" s="291"/>
      <c r="G11" s="314"/>
      <c r="H11" s="315"/>
      <c r="I11" s="315"/>
      <c r="J11" s="315"/>
      <c r="K11" s="315"/>
      <c r="L11" s="315"/>
      <c r="M11" s="323" t="str">
        <f>IF(AND(CQ8,CR8),"",IF(M10&gt;P10,"○",IF(M10=P10,"△","●")))</f>
        <v>○</v>
      </c>
      <c r="N11" s="324"/>
      <c r="O11" s="324"/>
      <c r="P11" s="324"/>
      <c r="Q11" s="325"/>
      <c r="R11" s="323">
        <f>IF(AND(CS8,CT8),"",IF(R10&gt;U10,"○",IF(R10=U10,"△","●")))</f>
      </c>
      <c r="S11" s="324"/>
      <c r="T11" s="324"/>
      <c r="U11" s="324"/>
      <c r="V11" s="325"/>
      <c r="W11" s="323">
        <f>IF(AND(CU8,CV8),"",IF(W10&gt;Z10,"○",IF(W10=Z10,"△","●")))</f>
      </c>
      <c r="X11" s="324"/>
      <c r="Y11" s="324"/>
      <c r="Z11" s="324"/>
      <c r="AA11" s="325"/>
      <c r="AB11" s="323">
        <f>IF(AND(CW8,CX8),"",IF(AB10&gt;AE10,"○",IF(AB10=AE10,"△","●")))</f>
      </c>
      <c r="AC11" s="324"/>
      <c r="AD11" s="324"/>
      <c r="AE11" s="324"/>
      <c r="AF11" s="325"/>
      <c r="AG11" s="323">
        <f>IF(AND(CY8,CZ8),"",IF(AG10&gt;AJ10,"○",IF(AG10=AJ10,"△","●")))</f>
      </c>
      <c r="AH11" s="324"/>
      <c r="AI11" s="324"/>
      <c r="AJ11" s="324"/>
      <c r="AK11" s="325"/>
      <c r="AL11" s="323" t="str">
        <f>IF(AND(DA8,DB8),"",IF(AL10&gt;AO10,"○",IF(AL10=AO10,"△","●")))</f>
        <v>●</v>
      </c>
      <c r="AM11" s="324"/>
      <c r="AN11" s="324"/>
      <c r="AO11" s="324"/>
      <c r="AP11" s="325"/>
      <c r="AQ11" s="323" t="str">
        <f>IF(AND(DC8,DD8),"",IF(AQ10&gt;AT10,"○",IF(AQ10=AT10,"△","●")))</f>
        <v>△</v>
      </c>
      <c r="AR11" s="324"/>
      <c r="AS11" s="324"/>
      <c r="AT11" s="324"/>
      <c r="AU11" s="325"/>
      <c r="AV11" s="323">
        <f>IF(AND(DE8,DF8),"",IF(AV10&gt;AY10,"○",IF(AV10=AY10,"△","●")))</f>
      </c>
      <c r="AW11" s="324"/>
      <c r="AX11" s="324"/>
      <c r="AY11" s="324"/>
      <c r="AZ11" s="325"/>
      <c r="BA11" s="323">
        <f>IF(AND(DG8,DH8),"",IF(BA10&gt;BD10,"○",IF(BA10=BD10,"△","●")))</f>
      </c>
      <c r="BB11" s="324"/>
      <c r="BC11" s="324"/>
      <c r="BD11" s="324"/>
      <c r="BE11" s="325"/>
      <c r="BF11" s="321"/>
      <c r="BG11" s="322"/>
      <c r="BH11" s="320"/>
      <c r="BI11" s="320"/>
      <c r="BJ11" s="322"/>
      <c r="BK11" s="322"/>
      <c r="BL11" s="320"/>
      <c r="BM11" s="320"/>
      <c r="BN11" s="322"/>
      <c r="BO11" s="322"/>
      <c r="BP11" s="320"/>
      <c r="BQ11" s="320"/>
      <c r="BR11" s="330"/>
      <c r="BS11" s="331"/>
      <c r="BT11" s="332"/>
      <c r="BU11" s="322"/>
      <c r="BV11" s="322"/>
      <c r="BW11" s="320"/>
      <c r="BX11" s="320"/>
      <c r="BY11" s="322"/>
      <c r="BZ11" s="322"/>
      <c r="CA11" s="320"/>
      <c r="CB11" s="320"/>
      <c r="CC11" s="322"/>
      <c r="CD11" s="322"/>
      <c r="CE11" s="320"/>
      <c r="CF11" s="320"/>
      <c r="CG11" s="339"/>
      <c r="CH11" s="340"/>
      <c r="CI11" s="341"/>
      <c r="CN11" s="299"/>
      <c r="CO11" s="40" t="b">
        <f>ISBLANK(H16)</f>
        <v>1</v>
      </c>
      <c r="CP11" s="40" t="b">
        <f>ISBLANK(K16)</f>
        <v>1</v>
      </c>
      <c r="CQ11" s="40"/>
      <c r="CR11" s="40"/>
      <c r="CS11" s="40" t="b">
        <f>ISBLANK(R16)</f>
        <v>1</v>
      </c>
      <c r="CT11" s="40" t="b">
        <f>ISBLANK(U16)</f>
        <v>1</v>
      </c>
      <c r="CU11" s="40" t="b">
        <f>ISBLANK(W16)</f>
        <v>1</v>
      </c>
      <c r="CV11" s="40" t="b">
        <f>ISBLANK(Z16)</f>
        <v>1</v>
      </c>
      <c r="CW11" s="40" t="b">
        <f>ISBLANK(AB16)</f>
        <v>1</v>
      </c>
      <c r="CX11" s="40" t="b">
        <f>ISBLANK(AE16)</f>
        <v>1</v>
      </c>
      <c r="CY11" s="40" t="b">
        <f>ISBLANK(AG16)</f>
        <v>1</v>
      </c>
      <c r="CZ11" s="40" t="b">
        <f>ISBLANK(AJ16)</f>
        <v>1</v>
      </c>
      <c r="DA11" s="40" t="b">
        <f>ISBLANK(AL16)</f>
        <v>1</v>
      </c>
      <c r="DB11" s="40" t="b">
        <f>ISBLANK(AO16)</f>
        <v>1</v>
      </c>
      <c r="DC11" s="40" t="b">
        <f>ISBLANK(AQ16)</f>
        <v>1</v>
      </c>
      <c r="DD11" s="40" t="b">
        <f>ISBLANK(AT16)</f>
        <v>1</v>
      </c>
      <c r="DE11" s="40" t="b">
        <f>ISBLANK(AV16)</f>
        <v>1</v>
      </c>
      <c r="DF11" s="40" t="b">
        <f>ISBLANK(AY16)</f>
        <v>1</v>
      </c>
      <c r="DG11" s="40" t="b">
        <f>ISBLANK(BA16)</f>
        <v>1</v>
      </c>
      <c r="DH11" s="40" t="b">
        <f>ISBLANK(BD16)</f>
        <v>1</v>
      </c>
      <c r="DK11" s="38">
        <f>SUM(BH22*1000,BL22*100,CE22)</f>
        <v>2005</v>
      </c>
    </row>
    <row r="12" spans="1:115" s="38" customFormat="1" ht="12.75" customHeight="1">
      <c r="A12" s="307"/>
      <c r="B12" s="310"/>
      <c r="C12" s="291"/>
      <c r="D12" s="291"/>
      <c r="E12" s="291"/>
      <c r="F12" s="291"/>
      <c r="G12" s="316" t="s">
        <v>55</v>
      </c>
      <c r="H12" s="315"/>
      <c r="I12" s="315"/>
      <c r="J12" s="315"/>
      <c r="K12" s="315"/>
      <c r="L12" s="315"/>
      <c r="M12" s="310"/>
      <c r="N12" s="291"/>
      <c r="O12" s="39" t="s">
        <v>54</v>
      </c>
      <c r="P12" s="291"/>
      <c r="Q12" s="318"/>
      <c r="R12" s="310"/>
      <c r="S12" s="291"/>
      <c r="T12" s="39" t="s">
        <v>54</v>
      </c>
      <c r="U12" s="291"/>
      <c r="V12" s="318"/>
      <c r="W12" s="310"/>
      <c r="X12" s="291"/>
      <c r="Y12" s="39" t="s">
        <v>54</v>
      </c>
      <c r="Z12" s="291"/>
      <c r="AA12" s="318"/>
      <c r="AB12" s="310"/>
      <c r="AC12" s="291"/>
      <c r="AD12" s="39" t="s">
        <v>54</v>
      </c>
      <c r="AE12" s="291"/>
      <c r="AF12" s="318"/>
      <c r="AG12" s="310"/>
      <c r="AH12" s="291"/>
      <c r="AI12" s="39" t="s">
        <v>54</v>
      </c>
      <c r="AJ12" s="291"/>
      <c r="AK12" s="318"/>
      <c r="AL12" s="310"/>
      <c r="AM12" s="291"/>
      <c r="AN12" s="39" t="s">
        <v>54</v>
      </c>
      <c r="AO12" s="291"/>
      <c r="AP12" s="318"/>
      <c r="AQ12" s="310"/>
      <c r="AR12" s="291"/>
      <c r="AS12" s="39" t="s">
        <v>54</v>
      </c>
      <c r="AT12" s="291"/>
      <c r="AU12" s="318"/>
      <c r="AV12" s="310"/>
      <c r="AW12" s="291"/>
      <c r="AX12" s="39" t="s">
        <v>54</v>
      </c>
      <c r="AY12" s="291"/>
      <c r="AZ12" s="318"/>
      <c r="BA12" s="310"/>
      <c r="BB12" s="291"/>
      <c r="BC12" s="39" t="s">
        <v>54</v>
      </c>
      <c r="BD12" s="291"/>
      <c r="BE12" s="318"/>
      <c r="BF12" s="319">
        <f>COUNTIF(M13:BE13,"○")</f>
        <v>0</v>
      </c>
      <c r="BG12" s="320"/>
      <c r="BH12" s="320"/>
      <c r="BI12" s="320"/>
      <c r="BJ12" s="320">
        <f>COUNTIF(M13:BE13,"△")</f>
        <v>0</v>
      </c>
      <c r="BK12" s="320"/>
      <c r="BL12" s="320"/>
      <c r="BM12" s="320"/>
      <c r="BN12" s="320">
        <f>COUNTIF(M13:BE13,"●")</f>
        <v>0</v>
      </c>
      <c r="BO12" s="320"/>
      <c r="BP12" s="320"/>
      <c r="BQ12" s="320"/>
      <c r="BR12" s="330"/>
      <c r="BS12" s="331"/>
      <c r="BT12" s="332"/>
      <c r="BU12" s="320">
        <f>SUM(W12,AB12,AG12,AL12,AQ12,AV12,BA12,R12,M12)</f>
        <v>0</v>
      </c>
      <c r="BV12" s="320"/>
      <c r="BW12" s="320"/>
      <c r="BX12" s="320"/>
      <c r="BY12" s="320">
        <f>SUM(Z12,AE12,AJ12,AO12,AT12,AY12,BD12,U12,P12)</f>
        <v>0</v>
      </c>
      <c r="BZ12" s="320"/>
      <c r="CA12" s="320"/>
      <c r="CB12" s="320"/>
      <c r="CC12" s="320">
        <f>BU12-BY12</f>
        <v>0</v>
      </c>
      <c r="CD12" s="320"/>
      <c r="CE12" s="320"/>
      <c r="CF12" s="320"/>
      <c r="CG12" s="339"/>
      <c r="CH12" s="340"/>
      <c r="CI12" s="341"/>
      <c r="CN12" s="299">
        <v>3</v>
      </c>
      <c r="CO12" s="40" t="b">
        <f>ISBLANK(H18)</f>
        <v>1</v>
      </c>
      <c r="CP12" s="40" t="b">
        <f>ISBLANK(K18)</f>
        <v>1</v>
      </c>
      <c r="CQ12" s="40" t="b">
        <f>ISBLANK(M18)</f>
        <v>1</v>
      </c>
      <c r="CR12" s="40" t="b">
        <f>ISBLANK(P18)</f>
        <v>1</v>
      </c>
      <c r="CS12" s="40"/>
      <c r="CT12" s="40"/>
      <c r="CU12" s="40" t="b">
        <f>ISBLANK(W18)</f>
        <v>0</v>
      </c>
      <c r="CV12" s="40" t="b">
        <f>ISBLANK(Z18)</f>
        <v>0</v>
      </c>
      <c r="CW12" s="40" t="b">
        <f>ISBLANK(AB18)</f>
        <v>1</v>
      </c>
      <c r="CX12" s="40" t="b">
        <f>ISBLANK(AE18)</f>
        <v>1</v>
      </c>
      <c r="CY12" s="40" t="b">
        <f>ISBLANK(AG18)</f>
        <v>1</v>
      </c>
      <c r="CZ12" s="40" t="b">
        <f>ISBLANK(AJ18)</f>
        <v>1</v>
      </c>
      <c r="DA12" s="40" t="b">
        <f>ISBLANK(AL18)</f>
        <v>0</v>
      </c>
      <c r="DB12" s="40" t="b">
        <f>ISBLANK(AO18)</f>
        <v>0</v>
      </c>
      <c r="DC12" s="40" t="b">
        <f>ISBLANK(AQ18)</f>
        <v>1</v>
      </c>
      <c r="DD12" s="40" t="b">
        <f>ISBLANK(AT18)</f>
        <v>1</v>
      </c>
      <c r="DE12" s="40" t="b">
        <f>ISBLANK(AV18)</f>
        <v>0</v>
      </c>
      <c r="DF12" s="40" t="b">
        <f>ISBLANK(AY18)</f>
        <v>0</v>
      </c>
      <c r="DG12" s="40" t="b">
        <f>ISBLANK(BA18)</f>
        <v>0</v>
      </c>
      <c r="DH12" s="40" t="b">
        <f>ISBLANK(BD18)</f>
        <v>0</v>
      </c>
      <c r="DK12" s="38">
        <f>SUM(BH26*1000,BL26*100,CE26)</f>
        <v>998</v>
      </c>
    </row>
    <row r="13" spans="1:115" s="38" customFormat="1" ht="12.75" customHeight="1" thickBot="1">
      <c r="A13" s="307"/>
      <c r="B13" s="311"/>
      <c r="C13" s="312"/>
      <c r="D13" s="312"/>
      <c r="E13" s="312"/>
      <c r="F13" s="312"/>
      <c r="G13" s="317"/>
      <c r="H13" s="315"/>
      <c r="I13" s="315"/>
      <c r="J13" s="315"/>
      <c r="K13" s="315"/>
      <c r="L13" s="315"/>
      <c r="M13" s="310">
        <f>IF(AND(CQ9,CR9),"",IF(M12&gt;P12,"○",IF(M12=P12,"△","●")))</f>
      </c>
      <c r="N13" s="291"/>
      <c r="O13" s="291"/>
      <c r="P13" s="291"/>
      <c r="Q13" s="318"/>
      <c r="R13" s="310">
        <f>IF(AND(CS9,CT9),"",IF(R12&gt;U12,"○",IF(R12=U12,"△","●")))</f>
      </c>
      <c r="S13" s="291"/>
      <c r="T13" s="291"/>
      <c r="U13" s="291"/>
      <c r="V13" s="318"/>
      <c r="W13" s="310">
        <f>IF(AND(CU9,CV9),"",IF(W12&gt;Z12,"○",IF(W12=Z12,"△","●")))</f>
      </c>
      <c r="X13" s="291"/>
      <c r="Y13" s="291"/>
      <c r="Z13" s="291"/>
      <c r="AA13" s="318"/>
      <c r="AB13" s="310">
        <f>IF(AND(CW9,CX9),"",IF(AB12&gt;AE12,"○",IF(AB12=AE12,"△","●")))</f>
      </c>
      <c r="AC13" s="291"/>
      <c r="AD13" s="291"/>
      <c r="AE13" s="291"/>
      <c r="AF13" s="318"/>
      <c r="AG13" s="310">
        <f>IF(AND(CY9,CZ9),"",IF(AG12&gt;AJ12,"○",IF(AG12=AJ12,"△","●")))</f>
      </c>
      <c r="AH13" s="291"/>
      <c r="AI13" s="291"/>
      <c r="AJ13" s="291"/>
      <c r="AK13" s="318"/>
      <c r="AL13" s="310">
        <f>IF(AND(DA9,DB9),"",IF(AL12&gt;AO12,"○",IF(AL12=AO12,"△","●")))</f>
      </c>
      <c r="AM13" s="291"/>
      <c r="AN13" s="291"/>
      <c r="AO13" s="291"/>
      <c r="AP13" s="318"/>
      <c r="AQ13" s="310">
        <f>IF(AND(DC9,DD9),"",IF(AQ12&gt;AT12,"○",IF(AQ12=AT12,"△","●")))</f>
      </c>
      <c r="AR13" s="291"/>
      <c r="AS13" s="291"/>
      <c r="AT13" s="291"/>
      <c r="AU13" s="318"/>
      <c r="AV13" s="310">
        <f>IF(AND(DE9,DF9),"",IF(AV12&gt;AY12,"○",IF(AV12=AY12,"△","●")))</f>
      </c>
      <c r="AW13" s="291"/>
      <c r="AX13" s="291"/>
      <c r="AY13" s="291"/>
      <c r="AZ13" s="318"/>
      <c r="BA13" s="310">
        <f>IF(AND(DG9,DH9),"",IF(BA12&gt;BD12,"○",IF(BA12=BD12,"△","●")))</f>
      </c>
      <c r="BB13" s="291"/>
      <c r="BC13" s="291"/>
      <c r="BD13" s="291"/>
      <c r="BE13" s="318"/>
      <c r="BF13" s="319"/>
      <c r="BG13" s="320"/>
      <c r="BH13" s="326"/>
      <c r="BI13" s="326"/>
      <c r="BJ13" s="320"/>
      <c r="BK13" s="320"/>
      <c r="BL13" s="326"/>
      <c r="BM13" s="326"/>
      <c r="BN13" s="320"/>
      <c r="BO13" s="320"/>
      <c r="BP13" s="326"/>
      <c r="BQ13" s="326"/>
      <c r="BR13" s="333"/>
      <c r="BS13" s="334"/>
      <c r="BT13" s="335"/>
      <c r="BU13" s="320"/>
      <c r="BV13" s="320"/>
      <c r="BW13" s="326"/>
      <c r="BX13" s="326"/>
      <c r="BY13" s="320"/>
      <c r="BZ13" s="320"/>
      <c r="CA13" s="326"/>
      <c r="CB13" s="326"/>
      <c r="CC13" s="320"/>
      <c r="CD13" s="320"/>
      <c r="CE13" s="326"/>
      <c r="CF13" s="326"/>
      <c r="CG13" s="342"/>
      <c r="CH13" s="343"/>
      <c r="CI13" s="344"/>
      <c r="CN13" s="299"/>
      <c r="CO13" s="40" t="b">
        <f>ISBLANK(H20)</f>
        <v>1</v>
      </c>
      <c r="CP13" s="40" t="b">
        <f>ISBLANK(K20)</f>
        <v>1</v>
      </c>
      <c r="CQ13" s="40" t="b">
        <f>ISBLANK(M20)</f>
        <v>1</v>
      </c>
      <c r="CR13" s="40" t="b">
        <f>ISBLANK(P20)</f>
        <v>1</v>
      </c>
      <c r="CS13" s="40"/>
      <c r="CT13" s="40"/>
      <c r="CU13" s="40" t="b">
        <f>ISBLANK(W20)</f>
        <v>1</v>
      </c>
      <c r="CV13" s="40" t="b">
        <f>ISBLANK(Z20)</f>
        <v>1</v>
      </c>
      <c r="CW13" s="40" t="b">
        <f>ISBLANK(AB20)</f>
        <v>1</v>
      </c>
      <c r="CX13" s="40" t="b">
        <f>ISBLANK(AE20)</f>
        <v>1</v>
      </c>
      <c r="CY13" s="40" t="b">
        <f>ISBLANK(AG20)</f>
        <v>1</v>
      </c>
      <c r="CZ13" s="40" t="b">
        <f>ISBLANK(AJ20)</f>
        <v>1</v>
      </c>
      <c r="DA13" s="40" t="b">
        <f>ISBLANK(AL20)</f>
        <v>1</v>
      </c>
      <c r="DB13" s="40" t="b">
        <f>ISBLANK(AO20)</f>
        <v>1</v>
      </c>
      <c r="DC13" s="40" t="b">
        <f>ISBLANK(AQ20)</f>
        <v>1</v>
      </c>
      <c r="DD13" s="40" t="b">
        <f>ISBLANK(AT20)</f>
        <v>1</v>
      </c>
      <c r="DE13" s="40" t="b">
        <f>ISBLANK(AV20)</f>
        <v>1</v>
      </c>
      <c r="DF13" s="40" t="b">
        <f>ISBLANK(AY20)</f>
        <v>1</v>
      </c>
      <c r="DG13" s="40" t="b">
        <f>ISBLANK(BA20)</f>
        <v>1</v>
      </c>
      <c r="DH13" s="40" t="b">
        <f>ISBLANK(BD20)</f>
        <v>1</v>
      </c>
      <c r="DK13" s="38">
        <f>SUM(BH30*1000,BL30*100,CE30)</f>
        <v>994</v>
      </c>
    </row>
    <row r="14" spans="1:115" s="38" customFormat="1" ht="12.75" customHeight="1" thickTop="1">
      <c r="A14" s="345">
        <v>2</v>
      </c>
      <c r="B14" s="347" t="s">
        <v>101</v>
      </c>
      <c r="C14" s="348"/>
      <c r="D14" s="348"/>
      <c r="E14" s="348"/>
      <c r="F14" s="348"/>
      <c r="G14" s="313" t="s">
        <v>53</v>
      </c>
      <c r="H14" s="349">
        <v>1</v>
      </c>
      <c r="I14" s="348"/>
      <c r="J14" s="41" t="s">
        <v>54</v>
      </c>
      <c r="K14" s="348">
        <v>3</v>
      </c>
      <c r="L14" s="348"/>
      <c r="M14" s="351"/>
      <c r="N14" s="352"/>
      <c r="O14" s="352"/>
      <c r="P14" s="352"/>
      <c r="Q14" s="353"/>
      <c r="R14" s="359"/>
      <c r="S14" s="348"/>
      <c r="T14" s="41" t="s">
        <v>54</v>
      </c>
      <c r="U14" s="348"/>
      <c r="V14" s="360"/>
      <c r="W14" s="359"/>
      <c r="X14" s="348"/>
      <c r="Y14" s="41" t="s">
        <v>54</v>
      </c>
      <c r="Z14" s="348"/>
      <c r="AA14" s="360"/>
      <c r="AB14" s="359"/>
      <c r="AC14" s="348"/>
      <c r="AD14" s="41" t="s">
        <v>54</v>
      </c>
      <c r="AE14" s="348"/>
      <c r="AF14" s="360"/>
      <c r="AG14" s="359">
        <v>1</v>
      </c>
      <c r="AH14" s="348"/>
      <c r="AI14" s="41" t="s">
        <v>54</v>
      </c>
      <c r="AJ14" s="348">
        <v>3</v>
      </c>
      <c r="AK14" s="360"/>
      <c r="AL14" s="359"/>
      <c r="AM14" s="348"/>
      <c r="AN14" s="41" t="s">
        <v>54</v>
      </c>
      <c r="AO14" s="348"/>
      <c r="AP14" s="360"/>
      <c r="AQ14" s="359">
        <v>1</v>
      </c>
      <c r="AR14" s="348"/>
      <c r="AS14" s="41" t="s">
        <v>54</v>
      </c>
      <c r="AT14" s="348">
        <v>3</v>
      </c>
      <c r="AU14" s="360"/>
      <c r="AV14" s="359"/>
      <c r="AW14" s="348"/>
      <c r="AX14" s="41" t="s">
        <v>54</v>
      </c>
      <c r="AY14" s="348"/>
      <c r="AZ14" s="360"/>
      <c r="BA14" s="348"/>
      <c r="BB14" s="348"/>
      <c r="BC14" s="41" t="s">
        <v>54</v>
      </c>
      <c r="BD14" s="348"/>
      <c r="BE14" s="364"/>
      <c r="BF14" s="365">
        <f>COUNTIF(H15:BE15,"○")</f>
        <v>0</v>
      </c>
      <c r="BG14" s="366"/>
      <c r="BH14" s="366">
        <f>SUM(BF14:BG17)</f>
        <v>0</v>
      </c>
      <c r="BI14" s="366"/>
      <c r="BJ14" s="366">
        <f>COUNTIF(H15:BE15,"△")</f>
        <v>0</v>
      </c>
      <c r="BK14" s="366"/>
      <c r="BL14" s="366">
        <f>SUM(BJ14:BK17)</f>
        <v>0</v>
      </c>
      <c r="BM14" s="366"/>
      <c r="BN14" s="366">
        <f>COUNTIF(H15:BE15,"●")</f>
        <v>3</v>
      </c>
      <c r="BO14" s="366"/>
      <c r="BP14" s="366">
        <f>SUM(BN14:BO17)</f>
        <v>3</v>
      </c>
      <c r="BQ14" s="366"/>
      <c r="BR14" s="370">
        <f>SUM(BH14*3,BL14)</f>
        <v>0</v>
      </c>
      <c r="BS14" s="371"/>
      <c r="BT14" s="372"/>
      <c r="BU14" s="366">
        <f>SUM(R14,AB14,AG14,AL14,AQ14,AV14,BA14,W14,H14)</f>
        <v>3</v>
      </c>
      <c r="BV14" s="366"/>
      <c r="BW14" s="366">
        <f>SUM(BU14:BV17)</f>
        <v>3</v>
      </c>
      <c r="BX14" s="366"/>
      <c r="BY14" s="366">
        <f>SUM(U14,AE14,AJ14,AO14,AT14,AY14,BD14,Z14,K14)</f>
        <v>9</v>
      </c>
      <c r="BZ14" s="366"/>
      <c r="CA14" s="366">
        <f>SUM(BY14:BZ17)</f>
        <v>9</v>
      </c>
      <c r="CB14" s="366"/>
      <c r="CC14" s="366">
        <f>BU14-BY14</f>
        <v>-6</v>
      </c>
      <c r="CD14" s="366"/>
      <c r="CE14" s="366">
        <f>BW14-CA14</f>
        <v>-6</v>
      </c>
      <c r="CF14" s="366"/>
      <c r="CG14" s="373">
        <f>RANK(DK9,$DK$8:$DK$17)</f>
        <v>10</v>
      </c>
      <c r="CH14" s="374"/>
      <c r="CI14" s="375"/>
      <c r="CN14" s="299">
        <v>4</v>
      </c>
      <c r="CO14" s="40" t="b">
        <f>ISBLANK(H22)</f>
        <v>1</v>
      </c>
      <c r="CP14" s="40" t="b">
        <f>ISBLANK(K22)</f>
        <v>1</v>
      </c>
      <c r="CQ14" s="40" t="b">
        <f>ISBLANK(M22)</f>
        <v>1</v>
      </c>
      <c r="CR14" s="40" t="b">
        <f>ISBLANK(P22)</f>
        <v>1</v>
      </c>
      <c r="CS14" s="40" t="b">
        <f>ISBLANK(R22)</f>
        <v>0</v>
      </c>
      <c r="CT14" s="40" t="b">
        <f>ISBLANK(U22)</f>
        <v>0</v>
      </c>
      <c r="CU14" s="40"/>
      <c r="CV14" s="40"/>
      <c r="CW14" s="40" t="b">
        <f>ISBLANK(AB22)</f>
        <v>0</v>
      </c>
      <c r="CX14" s="40" t="b">
        <f>ISBLANK(AE22)</f>
        <v>0</v>
      </c>
      <c r="CY14" s="40" t="b">
        <f>ISBLANK(AG22)</f>
        <v>0</v>
      </c>
      <c r="CZ14" s="40" t="b">
        <f>ISBLANK(AJ22)</f>
        <v>0</v>
      </c>
      <c r="DA14" s="40" t="b">
        <f>ISBLANK(AL22)</f>
        <v>1</v>
      </c>
      <c r="DB14" s="40" t="b">
        <f>ISBLANK(AO22)</f>
        <v>1</v>
      </c>
      <c r="DC14" s="40" t="b">
        <f>ISBLANK(AQ22)</f>
        <v>1</v>
      </c>
      <c r="DD14" s="40" t="b">
        <f>ISBLANK(AT22)</f>
        <v>1</v>
      </c>
      <c r="DE14" s="40" t="b">
        <f>ISBLANK(AV22)</f>
        <v>1</v>
      </c>
      <c r="DF14" s="40" t="b">
        <f>ISBLANK(AY22)</f>
        <v>1</v>
      </c>
      <c r="DG14" s="40" t="b">
        <f>ISBLANK(BA22)</f>
        <v>1</v>
      </c>
      <c r="DH14" s="40" t="b">
        <f>ISBLANK(BD22)</f>
        <v>1</v>
      </c>
      <c r="DK14" s="38">
        <f>SUM(BH34*1000,BL34*100,CE34)</f>
        <v>2105</v>
      </c>
    </row>
    <row r="15" spans="1:115" s="38" customFormat="1" ht="12.75" customHeight="1">
      <c r="A15" s="307"/>
      <c r="B15" s="310"/>
      <c r="C15" s="291"/>
      <c r="D15" s="291"/>
      <c r="E15" s="291"/>
      <c r="F15" s="291"/>
      <c r="G15" s="314"/>
      <c r="H15" s="361" t="str">
        <f>IF(AND(CO29,CP29),IF(H14&gt;K14,"○",IF(H14=K14,"△",IF(H14&lt;K14,"●"))),"")</f>
        <v>●</v>
      </c>
      <c r="I15" s="324"/>
      <c r="J15" s="324"/>
      <c r="K15" s="324"/>
      <c r="L15" s="324"/>
      <c r="M15" s="354"/>
      <c r="N15" s="315"/>
      <c r="O15" s="315"/>
      <c r="P15" s="315"/>
      <c r="Q15" s="355"/>
      <c r="R15" s="323">
        <f>IF(AND(CS10,CT10),"",IF(R14&gt;U14,"○",IF(R14=U14,"△","●")))</f>
      </c>
      <c r="S15" s="324"/>
      <c r="T15" s="324"/>
      <c r="U15" s="324"/>
      <c r="V15" s="325"/>
      <c r="W15" s="323">
        <f>IF(AND(CU10,CV10),"",IF(W14&gt;Z14,"○",IF(W14=Z14,"△","●")))</f>
      </c>
      <c r="X15" s="324"/>
      <c r="Y15" s="324"/>
      <c r="Z15" s="324"/>
      <c r="AA15" s="325"/>
      <c r="AB15" s="323">
        <f>IF(AND(CW10,CX10),"",IF(AB14&gt;AE14,"○",IF(AB14=AE14,"△","●")))</f>
      </c>
      <c r="AC15" s="324"/>
      <c r="AD15" s="324"/>
      <c r="AE15" s="324"/>
      <c r="AF15" s="325"/>
      <c r="AG15" s="323" t="str">
        <f>IF(AND(CY10,CZ10),"",IF(AG14&gt;AJ14,"○",IF(AG14=AJ14,"△","●")))</f>
        <v>●</v>
      </c>
      <c r="AH15" s="324"/>
      <c r="AI15" s="324"/>
      <c r="AJ15" s="324"/>
      <c r="AK15" s="325"/>
      <c r="AL15" s="323">
        <f>IF(AND(DA10,DB10),"",IF(AL14&gt;AO14,"○",IF(AL14=AO14,"△","●")))</f>
      </c>
      <c r="AM15" s="324"/>
      <c r="AN15" s="324"/>
      <c r="AO15" s="324"/>
      <c r="AP15" s="325"/>
      <c r="AQ15" s="323" t="str">
        <f>IF(AND(DC10,DD10),"",IF(AQ14&gt;AT14,"○",IF(AQ14=AT14,"△","●")))</f>
        <v>●</v>
      </c>
      <c r="AR15" s="324"/>
      <c r="AS15" s="324"/>
      <c r="AT15" s="324"/>
      <c r="AU15" s="325"/>
      <c r="AV15" s="323">
        <f>IF(AND(DE10,DF10),"",IF(AV14&gt;AY14,"○",IF(AV14=AY14,"△","●")))</f>
      </c>
      <c r="AW15" s="324"/>
      <c r="AX15" s="324"/>
      <c r="AY15" s="324"/>
      <c r="AZ15" s="325"/>
      <c r="BA15" s="323">
        <f>IF(AND(DG10,DH10),"",IF(BA14&gt;BD14,"○",IF(BA14=BD14,"△","●")))</f>
      </c>
      <c r="BB15" s="324"/>
      <c r="BC15" s="324"/>
      <c r="BD15" s="324"/>
      <c r="BE15" s="368"/>
      <c r="BF15" s="321"/>
      <c r="BG15" s="322"/>
      <c r="BH15" s="320"/>
      <c r="BI15" s="320"/>
      <c r="BJ15" s="322"/>
      <c r="BK15" s="322"/>
      <c r="BL15" s="320"/>
      <c r="BM15" s="320"/>
      <c r="BN15" s="322"/>
      <c r="BO15" s="322"/>
      <c r="BP15" s="320"/>
      <c r="BQ15" s="320"/>
      <c r="BR15" s="330"/>
      <c r="BS15" s="331"/>
      <c r="BT15" s="332"/>
      <c r="BU15" s="322"/>
      <c r="BV15" s="322"/>
      <c r="BW15" s="320"/>
      <c r="BX15" s="320"/>
      <c r="BY15" s="322"/>
      <c r="BZ15" s="322"/>
      <c r="CA15" s="320"/>
      <c r="CB15" s="320"/>
      <c r="CC15" s="322"/>
      <c r="CD15" s="322"/>
      <c r="CE15" s="320"/>
      <c r="CF15" s="320"/>
      <c r="CG15" s="339"/>
      <c r="CH15" s="340"/>
      <c r="CI15" s="341"/>
      <c r="CN15" s="299"/>
      <c r="CO15" s="40" t="b">
        <f>ISBLANK(H24)</f>
        <v>1</v>
      </c>
      <c r="CP15" s="40" t="b">
        <f>ISBLANK(K24)</f>
        <v>1</v>
      </c>
      <c r="CQ15" s="40" t="b">
        <f>ISBLANK(M24)</f>
        <v>1</v>
      </c>
      <c r="CR15" s="40" t="b">
        <f>ISBLANK(P24)</f>
        <v>1</v>
      </c>
      <c r="CS15" s="40" t="b">
        <f>ISBLANK(R24)</f>
        <v>1</v>
      </c>
      <c r="CT15" s="40" t="b">
        <f>ISBLANK(U24)</f>
        <v>1</v>
      </c>
      <c r="CU15" s="40"/>
      <c r="CV15" s="40"/>
      <c r="CW15" s="40" t="b">
        <f>ISBLANK(AB24)</f>
        <v>1</v>
      </c>
      <c r="CX15" s="40" t="b">
        <f>ISBLANK(AE24)</f>
        <v>1</v>
      </c>
      <c r="CY15" s="40" t="b">
        <f>ISBLANK(AG24)</f>
        <v>1</v>
      </c>
      <c r="CZ15" s="40" t="b">
        <f>ISBLANK(AJ24)</f>
        <v>1</v>
      </c>
      <c r="DA15" s="40" t="b">
        <f>ISBLANK(AL24)</f>
        <v>1</v>
      </c>
      <c r="DB15" s="40" t="b">
        <f>ISBLANK(AO24)</f>
        <v>1</v>
      </c>
      <c r="DC15" s="40" t="b">
        <f>ISBLANK(AQ24)</f>
        <v>1</v>
      </c>
      <c r="DD15" s="40" t="b">
        <f>ISBLANK(AT24)</f>
        <v>1</v>
      </c>
      <c r="DE15" s="40" t="b">
        <f>ISBLANK(AV24)</f>
        <v>1</v>
      </c>
      <c r="DF15" s="40" t="b">
        <f>ISBLANK(AY24)</f>
        <v>1</v>
      </c>
      <c r="DG15" s="40" t="b">
        <f>ISBLANK(BA24)</f>
        <v>1</v>
      </c>
      <c r="DH15" s="40" t="b">
        <f>ISBLANK(BD24)</f>
        <v>1</v>
      </c>
      <c r="DK15" s="38">
        <f>SUM(BH38*1000,BL38*100,CE38)</f>
        <v>2200</v>
      </c>
    </row>
    <row r="16" spans="1:115" s="38" customFormat="1" ht="12.75" customHeight="1">
      <c r="A16" s="307"/>
      <c r="B16" s="310"/>
      <c r="C16" s="291"/>
      <c r="D16" s="291"/>
      <c r="E16" s="291"/>
      <c r="F16" s="291"/>
      <c r="G16" s="316" t="s">
        <v>55</v>
      </c>
      <c r="H16" s="350"/>
      <c r="I16" s="291"/>
      <c r="J16" s="39" t="s">
        <v>54</v>
      </c>
      <c r="K16" s="291"/>
      <c r="L16" s="291"/>
      <c r="M16" s="354"/>
      <c r="N16" s="315"/>
      <c r="O16" s="315"/>
      <c r="P16" s="315"/>
      <c r="Q16" s="355"/>
      <c r="R16" s="310"/>
      <c r="S16" s="291"/>
      <c r="T16" s="39" t="s">
        <v>54</v>
      </c>
      <c r="U16" s="291"/>
      <c r="V16" s="318"/>
      <c r="W16" s="310"/>
      <c r="X16" s="291"/>
      <c r="Y16" s="39" t="s">
        <v>54</v>
      </c>
      <c r="Z16" s="291"/>
      <c r="AA16" s="318"/>
      <c r="AB16" s="310"/>
      <c r="AC16" s="291"/>
      <c r="AD16" s="39" t="s">
        <v>54</v>
      </c>
      <c r="AE16" s="291"/>
      <c r="AF16" s="318"/>
      <c r="AG16" s="310"/>
      <c r="AH16" s="291"/>
      <c r="AI16" s="39" t="s">
        <v>54</v>
      </c>
      <c r="AJ16" s="291"/>
      <c r="AK16" s="318"/>
      <c r="AL16" s="310"/>
      <c r="AM16" s="291"/>
      <c r="AN16" s="39" t="s">
        <v>54</v>
      </c>
      <c r="AO16" s="291"/>
      <c r="AP16" s="318"/>
      <c r="AQ16" s="310"/>
      <c r="AR16" s="291"/>
      <c r="AS16" s="39" t="s">
        <v>54</v>
      </c>
      <c r="AT16" s="291"/>
      <c r="AU16" s="318"/>
      <c r="AV16" s="310"/>
      <c r="AW16" s="291"/>
      <c r="AX16" s="39" t="s">
        <v>54</v>
      </c>
      <c r="AY16" s="291"/>
      <c r="AZ16" s="318"/>
      <c r="BA16" s="310"/>
      <c r="BB16" s="291"/>
      <c r="BC16" s="39" t="s">
        <v>54</v>
      </c>
      <c r="BD16" s="291"/>
      <c r="BE16" s="292"/>
      <c r="BF16" s="319">
        <f>COUNTIF(H17:BE17,"○")</f>
        <v>0</v>
      </c>
      <c r="BG16" s="320"/>
      <c r="BH16" s="320"/>
      <c r="BI16" s="320"/>
      <c r="BJ16" s="320">
        <f>COUNTIF(H17:BE17,"△")</f>
        <v>0</v>
      </c>
      <c r="BK16" s="320"/>
      <c r="BL16" s="320"/>
      <c r="BM16" s="320"/>
      <c r="BN16" s="320">
        <f>COUNTIF(H17:BE17,"●")</f>
        <v>0</v>
      </c>
      <c r="BO16" s="320"/>
      <c r="BP16" s="320"/>
      <c r="BQ16" s="320"/>
      <c r="BR16" s="330"/>
      <c r="BS16" s="331"/>
      <c r="BT16" s="332"/>
      <c r="BU16" s="320">
        <f>SUM(R16,AB16,AG16,AL16,AQ16,AV16,BA16,W16,H16)</f>
        <v>0</v>
      </c>
      <c r="BV16" s="320"/>
      <c r="BW16" s="320"/>
      <c r="BX16" s="320"/>
      <c r="BY16" s="320">
        <f>SUM(U16,AE16,AJ16,AO16,AT16,AY16,BD16,Z16,K16)</f>
        <v>0</v>
      </c>
      <c r="BZ16" s="320"/>
      <c r="CA16" s="320"/>
      <c r="CB16" s="320"/>
      <c r="CC16" s="320">
        <f>BU16-BY16</f>
        <v>0</v>
      </c>
      <c r="CD16" s="320"/>
      <c r="CE16" s="320"/>
      <c r="CF16" s="320"/>
      <c r="CG16" s="339"/>
      <c r="CH16" s="340"/>
      <c r="CI16" s="341"/>
      <c r="CN16" s="299">
        <v>5</v>
      </c>
      <c r="CO16" s="40" t="b">
        <f>ISBLANK(H26)</f>
        <v>1</v>
      </c>
      <c r="CP16" s="40" t="b">
        <f>ISBLANK(K26)</f>
        <v>1</v>
      </c>
      <c r="CQ16" s="40" t="b">
        <f>ISBLANK(M26)</f>
        <v>1</v>
      </c>
      <c r="CR16" s="40" t="b">
        <f>ISBLANK(P26)</f>
        <v>1</v>
      </c>
      <c r="CS16" s="40" t="b">
        <f>ISBLANK(R26)</f>
        <v>1</v>
      </c>
      <c r="CT16" s="40" t="b">
        <f>ISBLANK(U26)</f>
        <v>1</v>
      </c>
      <c r="CU16" s="40" t="b">
        <f>ISBLANK(W26)</f>
        <v>0</v>
      </c>
      <c r="CV16" s="40" t="b">
        <f>ISBLANK(Z26)</f>
        <v>0</v>
      </c>
      <c r="CW16" s="40"/>
      <c r="CX16" s="40"/>
      <c r="CY16" s="40" t="b">
        <f>ISBLANK(AG26)</f>
        <v>0</v>
      </c>
      <c r="CZ16" s="40" t="b">
        <f>ISBLANK(AJ26)</f>
        <v>0</v>
      </c>
      <c r="DA16" s="40" t="b">
        <f>ISBLANK(AL26)</f>
        <v>1</v>
      </c>
      <c r="DB16" s="40" t="b">
        <f>ISBLANK(AO26)</f>
        <v>1</v>
      </c>
      <c r="DC16" s="40" t="b">
        <f>ISBLANK(AQ26)</f>
        <v>1</v>
      </c>
      <c r="DD16" s="40" t="b">
        <f>ISBLANK(AT26)</f>
        <v>1</v>
      </c>
      <c r="DE16" s="40" t="b">
        <f>ISBLANK(AV26)</f>
        <v>0</v>
      </c>
      <c r="DF16" s="40" t="b">
        <f>ISBLANK(AY26)</f>
        <v>0</v>
      </c>
      <c r="DG16" s="40" t="b">
        <f>ISBLANK(BA26)</f>
        <v>1</v>
      </c>
      <c r="DH16" s="40" t="b">
        <f>ISBLANK(BD26)</f>
        <v>1</v>
      </c>
      <c r="DK16" s="38">
        <f>SUM(BH42*1000,BL42*100,CE42)</f>
        <v>2102</v>
      </c>
    </row>
    <row r="17" spans="1:115" s="38" customFormat="1" ht="12.75" customHeight="1" thickBot="1">
      <c r="A17" s="346"/>
      <c r="B17" s="311"/>
      <c r="C17" s="312"/>
      <c r="D17" s="312"/>
      <c r="E17" s="312"/>
      <c r="F17" s="312"/>
      <c r="G17" s="317"/>
      <c r="H17" s="362">
        <f>IF(AND(CO30,CP30),IF(H16&gt;K16,"○",IF(H16=K16,"△","●")),"")</f>
      </c>
      <c r="I17" s="312"/>
      <c r="J17" s="312"/>
      <c r="K17" s="312"/>
      <c r="L17" s="312"/>
      <c r="M17" s="356"/>
      <c r="N17" s="357"/>
      <c r="O17" s="357"/>
      <c r="P17" s="357"/>
      <c r="Q17" s="358"/>
      <c r="R17" s="311">
        <f>IF(AND(CS11,CT11),"",IF(R16&gt;U16,"○",IF(R16=U16,"△","●")))</f>
      </c>
      <c r="S17" s="312"/>
      <c r="T17" s="312"/>
      <c r="U17" s="312"/>
      <c r="V17" s="363"/>
      <c r="W17" s="311">
        <f>IF(AND(CU11,CV11),"",IF(W16&gt;Z16,"○",IF(W16=Z16,"△","●")))</f>
      </c>
      <c r="X17" s="312"/>
      <c r="Y17" s="312"/>
      <c r="Z17" s="312"/>
      <c r="AA17" s="363"/>
      <c r="AB17" s="311">
        <f>IF(AND(CW11,CX11),"",IF(AB16&gt;AE16,"○",IF(AB16=AE16,"△","●")))</f>
      </c>
      <c r="AC17" s="312"/>
      <c r="AD17" s="312"/>
      <c r="AE17" s="312"/>
      <c r="AF17" s="363"/>
      <c r="AG17" s="311">
        <f>IF(AND(CY11,CZ11),"",IF(AG16&gt;AJ16,"○",IF(AG16=AJ16,"△","●")))</f>
      </c>
      <c r="AH17" s="312"/>
      <c r="AI17" s="312"/>
      <c r="AJ17" s="312"/>
      <c r="AK17" s="363"/>
      <c r="AL17" s="311">
        <f>IF(AND(DA11,DB11),"",IF(AL16&gt;AO16,"○",IF(AL16=AO16,"△","●")))</f>
      </c>
      <c r="AM17" s="312"/>
      <c r="AN17" s="312"/>
      <c r="AO17" s="312"/>
      <c r="AP17" s="363"/>
      <c r="AQ17" s="311">
        <f>IF(AND(DC11,DD11),"",IF(AQ16&gt;AT16,"○",IF(AQ16=AT16,"△","●")))</f>
      </c>
      <c r="AR17" s="312"/>
      <c r="AS17" s="312"/>
      <c r="AT17" s="312"/>
      <c r="AU17" s="363"/>
      <c r="AV17" s="311">
        <f>IF(AND(DE11,DF11),"",IF(AV16&gt;AY16,"○",IF(AV16=AY16,"△","●")))</f>
      </c>
      <c r="AW17" s="312"/>
      <c r="AX17" s="312"/>
      <c r="AY17" s="312"/>
      <c r="AZ17" s="363"/>
      <c r="BA17" s="311">
        <f>IF(AND(DG11,DH11),"",IF(BA16&gt;BD16,"○",IF(BA16=BD16,"△","●")))</f>
      </c>
      <c r="BB17" s="312"/>
      <c r="BC17" s="312"/>
      <c r="BD17" s="312"/>
      <c r="BE17" s="369"/>
      <c r="BF17" s="367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33"/>
      <c r="BS17" s="334"/>
      <c r="BT17" s="335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39"/>
      <c r="CH17" s="340"/>
      <c r="CI17" s="341"/>
      <c r="CN17" s="299"/>
      <c r="CO17" s="40" t="b">
        <f>ISBLANK(H28)</f>
        <v>1</v>
      </c>
      <c r="CP17" s="40" t="b">
        <f>ISBLANK(K28)</f>
        <v>1</v>
      </c>
      <c r="CQ17" s="40" t="b">
        <f>ISBLANK(M28)</f>
        <v>1</v>
      </c>
      <c r="CR17" s="40" t="b">
        <f>ISBLANK(P28)</f>
        <v>1</v>
      </c>
      <c r="CS17" s="40" t="b">
        <f>ISBLANK(R28)</f>
        <v>1</v>
      </c>
      <c r="CT17" s="40" t="b">
        <f>ISBLANK(U28)</f>
        <v>1</v>
      </c>
      <c r="CU17" s="40" t="b">
        <f>ISBLANK(W28)</f>
        <v>1</v>
      </c>
      <c r="CV17" s="40" t="b">
        <f>ISBLANK(Z28)</f>
        <v>1</v>
      </c>
      <c r="CW17" s="40"/>
      <c r="CX17" s="40"/>
      <c r="CY17" s="40" t="b">
        <f>ISBLANK(AG28)</f>
        <v>1</v>
      </c>
      <c r="CZ17" s="40" t="b">
        <f>ISBLANK(AJ28)</f>
        <v>1</v>
      </c>
      <c r="DA17" s="40" t="b">
        <f>ISBLANK(AL28)</f>
        <v>1</v>
      </c>
      <c r="DB17" s="40" t="b">
        <f>ISBLANK(AO28)</f>
        <v>1</v>
      </c>
      <c r="DC17" s="40" t="b">
        <f>ISBLANK(AQ28)</f>
        <v>1</v>
      </c>
      <c r="DD17" s="40" t="b">
        <f>ISBLANK(AT28)</f>
        <v>1</v>
      </c>
      <c r="DE17" s="40" t="b">
        <f>ISBLANK(AV28)</f>
        <v>1</v>
      </c>
      <c r="DF17" s="40" t="b">
        <f>ISBLANK(AY28)</f>
        <v>1</v>
      </c>
      <c r="DG17" s="40" t="b">
        <f>ISBLANK(BA28)</f>
        <v>1</v>
      </c>
      <c r="DH17" s="40" t="b">
        <f>ISBLANK(BD28)</f>
        <v>1</v>
      </c>
      <c r="DK17" s="38">
        <f>SUM(BH46*1000,BL46*100,CE46)</f>
        <v>2201</v>
      </c>
    </row>
    <row r="18" spans="1:112" s="38" customFormat="1" ht="12.75" customHeight="1" thickTop="1">
      <c r="A18" s="307">
        <v>3</v>
      </c>
      <c r="B18" s="347" t="s">
        <v>3</v>
      </c>
      <c r="C18" s="348"/>
      <c r="D18" s="348"/>
      <c r="E18" s="348"/>
      <c r="F18" s="348"/>
      <c r="G18" s="313" t="s">
        <v>53</v>
      </c>
      <c r="H18" s="291"/>
      <c r="I18" s="291"/>
      <c r="J18" s="39" t="s">
        <v>4</v>
      </c>
      <c r="K18" s="291"/>
      <c r="L18" s="291"/>
      <c r="M18" s="359"/>
      <c r="N18" s="348"/>
      <c r="O18" s="41" t="s">
        <v>4</v>
      </c>
      <c r="P18" s="348"/>
      <c r="Q18" s="360"/>
      <c r="R18" s="315"/>
      <c r="S18" s="315"/>
      <c r="T18" s="315"/>
      <c r="U18" s="315"/>
      <c r="V18" s="315"/>
      <c r="W18" s="310">
        <v>2</v>
      </c>
      <c r="X18" s="291"/>
      <c r="Y18" s="39" t="s">
        <v>4</v>
      </c>
      <c r="Z18" s="291">
        <v>0</v>
      </c>
      <c r="AA18" s="318"/>
      <c r="AB18" s="310"/>
      <c r="AC18" s="291"/>
      <c r="AD18" s="39" t="s">
        <v>4</v>
      </c>
      <c r="AE18" s="291"/>
      <c r="AF18" s="318"/>
      <c r="AG18" s="310"/>
      <c r="AH18" s="291"/>
      <c r="AI18" s="39" t="s">
        <v>4</v>
      </c>
      <c r="AJ18" s="291"/>
      <c r="AK18" s="318"/>
      <c r="AL18" s="310">
        <v>2</v>
      </c>
      <c r="AM18" s="291"/>
      <c r="AN18" s="39" t="s">
        <v>4</v>
      </c>
      <c r="AO18" s="291">
        <v>2</v>
      </c>
      <c r="AP18" s="318"/>
      <c r="AQ18" s="310"/>
      <c r="AR18" s="291"/>
      <c r="AS18" s="39" t="s">
        <v>4</v>
      </c>
      <c r="AT18" s="291"/>
      <c r="AU18" s="318"/>
      <c r="AV18" s="310">
        <v>2</v>
      </c>
      <c r="AW18" s="291"/>
      <c r="AX18" s="39" t="s">
        <v>4</v>
      </c>
      <c r="AY18" s="291">
        <v>1</v>
      </c>
      <c r="AZ18" s="318"/>
      <c r="BA18" s="291">
        <v>1</v>
      </c>
      <c r="BB18" s="291"/>
      <c r="BC18" s="39" t="s">
        <v>4</v>
      </c>
      <c r="BD18" s="291">
        <v>0</v>
      </c>
      <c r="BE18" s="292"/>
      <c r="BF18" s="319">
        <f>COUNTIF(H19:BE19,"○")</f>
        <v>3</v>
      </c>
      <c r="BG18" s="320"/>
      <c r="BH18" s="366">
        <f>SUM(BF18:BG21)</f>
        <v>3</v>
      </c>
      <c r="BI18" s="366"/>
      <c r="BJ18" s="320">
        <f>COUNTIF(H19:BE19,"△")</f>
        <v>1</v>
      </c>
      <c r="BK18" s="320"/>
      <c r="BL18" s="366">
        <f>SUM(BJ18:BK21)</f>
        <v>1</v>
      </c>
      <c r="BM18" s="366"/>
      <c r="BN18" s="320">
        <f>COUNTIF(H19:BE19,"●")</f>
        <v>0</v>
      </c>
      <c r="BO18" s="320"/>
      <c r="BP18" s="366">
        <f>SUM(BN18:BO21)</f>
        <v>0</v>
      </c>
      <c r="BQ18" s="366"/>
      <c r="BR18" s="370">
        <f>SUM(BH18*3,BL18)</f>
        <v>10</v>
      </c>
      <c r="BS18" s="371"/>
      <c r="BT18" s="372"/>
      <c r="BU18" s="320">
        <f>SUM(M18,W18,AG18,AL18,AQ18,AV18,BA18,AB18,H18)</f>
        <v>7</v>
      </c>
      <c r="BV18" s="320"/>
      <c r="BW18" s="366">
        <f>SUM(BU18:BV21)</f>
        <v>7</v>
      </c>
      <c r="BX18" s="366"/>
      <c r="BY18" s="320">
        <f>SUM(AE18,Z18,AJ18,AO18,AT18,AY18,BD18,P18,K18)</f>
        <v>3</v>
      </c>
      <c r="BZ18" s="320"/>
      <c r="CA18" s="366">
        <f>SUM(BY18:BZ21)</f>
        <v>3</v>
      </c>
      <c r="CB18" s="366"/>
      <c r="CC18" s="320">
        <f>BU18-BY18</f>
        <v>4</v>
      </c>
      <c r="CD18" s="320"/>
      <c r="CE18" s="366">
        <f>BW18-CA18</f>
        <v>4</v>
      </c>
      <c r="CF18" s="366"/>
      <c r="CG18" s="373">
        <f>RANK(DK10,$DK$8:$DK$17)</f>
        <v>1</v>
      </c>
      <c r="CH18" s="374"/>
      <c r="CI18" s="375"/>
      <c r="CN18" s="299">
        <v>6</v>
      </c>
      <c r="CO18" s="40" t="b">
        <f>ISBLANK(H30)</f>
        <v>1</v>
      </c>
      <c r="CP18" s="40" t="b">
        <f>ISBLANK(K30)</f>
        <v>1</v>
      </c>
      <c r="CQ18" s="40" t="b">
        <f>ISBLANK(M30)</f>
        <v>0</v>
      </c>
      <c r="CR18" s="40" t="b">
        <f>ISBLANK(P30)</f>
        <v>0</v>
      </c>
      <c r="CS18" s="40" t="b">
        <f>ISBLANK(R30)</f>
        <v>1</v>
      </c>
      <c r="CT18" s="40" t="b">
        <f>ISBLANK(U30)</f>
        <v>1</v>
      </c>
      <c r="CU18" s="40" t="b">
        <f>ISBLANK(W30)</f>
        <v>0</v>
      </c>
      <c r="CV18" s="40" t="b">
        <f>ISBLANK(Z30)</f>
        <v>0</v>
      </c>
      <c r="CW18" s="40" t="b">
        <f>ISBLANK(AB30)</f>
        <v>0</v>
      </c>
      <c r="CX18" s="40" t="b">
        <f>ISBLANK(AE30)</f>
        <v>0</v>
      </c>
      <c r="CY18" s="40"/>
      <c r="CZ18" s="40"/>
      <c r="DA18" s="40" t="b">
        <f>ISBLANK(AL30)</f>
        <v>1</v>
      </c>
      <c r="DB18" s="40" t="b">
        <f>ISBLANK(AO30)</f>
        <v>1</v>
      </c>
      <c r="DC18" s="40" t="b">
        <f>ISBLANK(AQ30)</f>
        <v>1</v>
      </c>
      <c r="DD18" s="40" t="b">
        <f>ISBLANK(AT30)</f>
        <v>1</v>
      </c>
      <c r="DE18" s="40" t="b">
        <f>ISBLANK(AV30)</f>
        <v>1</v>
      </c>
      <c r="DF18" s="40" t="b">
        <f>ISBLANK(AY30)</f>
        <v>1</v>
      </c>
      <c r="DG18" s="40" t="b">
        <f>ISBLANK(BA30)</f>
        <v>0</v>
      </c>
      <c r="DH18" s="40" t="b">
        <f>ISBLANK(BD30)</f>
        <v>0</v>
      </c>
    </row>
    <row r="19" spans="1:112" s="38" customFormat="1" ht="12.75" customHeight="1">
      <c r="A19" s="307"/>
      <c r="B19" s="310"/>
      <c r="C19" s="291"/>
      <c r="D19" s="291"/>
      <c r="E19" s="291"/>
      <c r="F19" s="291"/>
      <c r="G19" s="314"/>
      <c r="H19" s="361">
        <f>IF(AND(CO31,CP31),IF(H18&gt;K18,"○",IF(H18=K18,"△",IF(H18&lt;K18,"●"))),"")</f>
      </c>
      <c r="I19" s="324"/>
      <c r="J19" s="324"/>
      <c r="K19" s="324"/>
      <c r="L19" s="324"/>
      <c r="M19" s="323">
        <f>IF(AND(CQ31,CR31),IF(M18&gt;P18,"○",IF(M18=P18,"△",IF(M18&lt;P18,"●"))),"")</f>
      </c>
      <c r="N19" s="324"/>
      <c r="O19" s="324"/>
      <c r="P19" s="324"/>
      <c r="Q19" s="325"/>
      <c r="R19" s="315"/>
      <c r="S19" s="315"/>
      <c r="T19" s="315"/>
      <c r="U19" s="315"/>
      <c r="V19" s="315"/>
      <c r="W19" s="323" t="str">
        <f>IF(AND(CU12,CV12),"",IF(W18&gt;Z18,"○",IF(W18=Z18,"△","●")))</f>
        <v>○</v>
      </c>
      <c r="X19" s="324"/>
      <c r="Y19" s="324"/>
      <c r="Z19" s="324"/>
      <c r="AA19" s="325"/>
      <c r="AB19" s="323">
        <f>IF(AND(CW12,CX12),"",IF(AB18&gt;AE18,"○",IF(AB18=AE18,"△","●")))</f>
      </c>
      <c r="AC19" s="324"/>
      <c r="AD19" s="324"/>
      <c r="AE19" s="324"/>
      <c r="AF19" s="325"/>
      <c r="AG19" s="323">
        <f>IF(AND(CY12,CZ12),"",IF(AG18&gt;AJ18,"○",IF(AG18=AJ18,"△","●")))</f>
      </c>
      <c r="AH19" s="324"/>
      <c r="AI19" s="324"/>
      <c r="AJ19" s="324"/>
      <c r="AK19" s="325"/>
      <c r="AL19" s="323" t="str">
        <f>IF(AND(DA12,DB12),"",IF(AL18&gt;AO18,"○",IF(AL18=AO18,"△","●")))</f>
        <v>△</v>
      </c>
      <c r="AM19" s="324"/>
      <c r="AN19" s="324"/>
      <c r="AO19" s="324"/>
      <c r="AP19" s="325"/>
      <c r="AQ19" s="323">
        <f>IF(AND(DC12,DD12),"",IF(AQ18&gt;AT18,"○",IF(AQ18=AT18,"△","●")))</f>
      </c>
      <c r="AR19" s="324"/>
      <c r="AS19" s="324"/>
      <c r="AT19" s="324"/>
      <c r="AU19" s="325"/>
      <c r="AV19" s="323" t="str">
        <f>IF(AND(DE12,DF12),"",IF(AV18&gt;AY18,"○",IF(AV18=AY18,"△","●")))</f>
        <v>○</v>
      </c>
      <c r="AW19" s="324"/>
      <c r="AX19" s="324"/>
      <c r="AY19" s="324"/>
      <c r="AZ19" s="325"/>
      <c r="BA19" s="323" t="str">
        <f>IF(AND(DG12,DH12),"",IF(BA18&gt;BD18,"○",IF(BA18=BD18,"△","●")))</f>
        <v>○</v>
      </c>
      <c r="BB19" s="324"/>
      <c r="BC19" s="324"/>
      <c r="BD19" s="324"/>
      <c r="BE19" s="325"/>
      <c r="BF19" s="321"/>
      <c r="BG19" s="322"/>
      <c r="BH19" s="320"/>
      <c r="BI19" s="320"/>
      <c r="BJ19" s="322"/>
      <c r="BK19" s="322"/>
      <c r="BL19" s="320"/>
      <c r="BM19" s="320"/>
      <c r="BN19" s="322"/>
      <c r="BO19" s="322"/>
      <c r="BP19" s="320"/>
      <c r="BQ19" s="320"/>
      <c r="BR19" s="330"/>
      <c r="BS19" s="331"/>
      <c r="BT19" s="332"/>
      <c r="BU19" s="322"/>
      <c r="BV19" s="322"/>
      <c r="BW19" s="320"/>
      <c r="BX19" s="320"/>
      <c r="BY19" s="322"/>
      <c r="BZ19" s="322"/>
      <c r="CA19" s="320"/>
      <c r="CB19" s="320"/>
      <c r="CC19" s="322"/>
      <c r="CD19" s="322"/>
      <c r="CE19" s="320"/>
      <c r="CF19" s="320"/>
      <c r="CG19" s="339"/>
      <c r="CH19" s="340"/>
      <c r="CI19" s="341"/>
      <c r="CN19" s="299"/>
      <c r="CO19" s="40" t="b">
        <f>ISBLANK(H32)</f>
        <v>1</v>
      </c>
      <c r="CP19" s="40" t="b">
        <f>ISBLANK(K32)</f>
        <v>1</v>
      </c>
      <c r="CQ19" s="40" t="b">
        <f>ISBLANK(M32)</f>
        <v>1</v>
      </c>
      <c r="CR19" s="40" t="b">
        <f>ISBLANK(P32)</f>
        <v>1</v>
      </c>
      <c r="CS19" s="40" t="b">
        <f>ISBLANK(R32)</f>
        <v>1</v>
      </c>
      <c r="CT19" s="40" t="b">
        <f>ISBLANK(U32)</f>
        <v>1</v>
      </c>
      <c r="CU19" s="40" t="b">
        <f>ISBLANK(W32)</f>
        <v>1</v>
      </c>
      <c r="CV19" s="40" t="b">
        <f>ISBLANK(Z32)</f>
        <v>1</v>
      </c>
      <c r="CW19" s="40" t="b">
        <f>ISBLANK(AB32)</f>
        <v>1</v>
      </c>
      <c r="CX19" s="40" t="b">
        <f>ISBLANK(AE32)</f>
        <v>1</v>
      </c>
      <c r="CY19" s="40"/>
      <c r="CZ19" s="40"/>
      <c r="DA19" s="40" t="b">
        <f>ISBLANK(AL32)</f>
        <v>1</v>
      </c>
      <c r="DB19" s="40" t="b">
        <f>ISBLANK(AO32)</f>
        <v>1</v>
      </c>
      <c r="DC19" s="40" t="b">
        <f>ISBLANK(AQ32)</f>
        <v>1</v>
      </c>
      <c r="DD19" s="40" t="b">
        <f>ISBLANK(AT32)</f>
        <v>1</v>
      </c>
      <c r="DE19" s="40" t="b">
        <f>ISBLANK(AV32)</f>
        <v>1</v>
      </c>
      <c r="DF19" s="40" t="b">
        <f>ISBLANK(AY32)</f>
        <v>1</v>
      </c>
      <c r="DG19" s="40" t="b">
        <f>ISBLANK(BA32)</f>
        <v>1</v>
      </c>
      <c r="DH19" s="40" t="b">
        <f>ISBLANK(BD32)</f>
        <v>1</v>
      </c>
    </row>
    <row r="20" spans="1:112" s="38" customFormat="1" ht="12.75" customHeight="1">
      <c r="A20" s="307"/>
      <c r="B20" s="310"/>
      <c r="C20" s="291"/>
      <c r="D20" s="291"/>
      <c r="E20" s="291"/>
      <c r="F20" s="291"/>
      <c r="G20" s="316" t="s">
        <v>55</v>
      </c>
      <c r="H20" s="376"/>
      <c r="I20" s="377"/>
      <c r="J20" s="39" t="s">
        <v>4</v>
      </c>
      <c r="K20" s="377"/>
      <c r="L20" s="377"/>
      <c r="M20" s="310"/>
      <c r="N20" s="291"/>
      <c r="O20" s="39" t="s">
        <v>4</v>
      </c>
      <c r="P20" s="291"/>
      <c r="Q20" s="318"/>
      <c r="R20" s="315"/>
      <c r="S20" s="315"/>
      <c r="T20" s="315"/>
      <c r="U20" s="315"/>
      <c r="V20" s="315"/>
      <c r="W20" s="310"/>
      <c r="X20" s="291"/>
      <c r="Y20" s="39" t="s">
        <v>4</v>
      </c>
      <c r="Z20" s="291"/>
      <c r="AA20" s="318"/>
      <c r="AB20" s="310"/>
      <c r="AC20" s="291"/>
      <c r="AD20" s="39" t="s">
        <v>4</v>
      </c>
      <c r="AE20" s="291"/>
      <c r="AF20" s="318"/>
      <c r="AG20" s="310"/>
      <c r="AH20" s="291"/>
      <c r="AI20" s="39" t="s">
        <v>4</v>
      </c>
      <c r="AJ20" s="291"/>
      <c r="AK20" s="318"/>
      <c r="AL20" s="310"/>
      <c r="AM20" s="291"/>
      <c r="AN20" s="39" t="s">
        <v>4</v>
      </c>
      <c r="AO20" s="291"/>
      <c r="AP20" s="318"/>
      <c r="AQ20" s="310"/>
      <c r="AR20" s="291"/>
      <c r="AS20" s="39" t="s">
        <v>4</v>
      </c>
      <c r="AT20" s="291"/>
      <c r="AU20" s="318"/>
      <c r="AV20" s="310"/>
      <c r="AW20" s="291"/>
      <c r="AX20" s="39" t="s">
        <v>4</v>
      </c>
      <c r="AY20" s="291"/>
      <c r="AZ20" s="318"/>
      <c r="BA20" s="310"/>
      <c r="BB20" s="291"/>
      <c r="BC20" s="39" t="s">
        <v>4</v>
      </c>
      <c r="BD20" s="291"/>
      <c r="BE20" s="318"/>
      <c r="BF20" s="319">
        <f>COUNTIF(H21:BE21,"○")</f>
        <v>0</v>
      </c>
      <c r="BG20" s="320"/>
      <c r="BH20" s="320"/>
      <c r="BI20" s="320"/>
      <c r="BJ20" s="320">
        <f>COUNTIF(H21:BE21,"△")</f>
        <v>0</v>
      </c>
      <c r="BK20" s="320"/>
      <c r="BL20" s="320"/>
      <c r="BM20" s="320"/>
      <c r="BN20" s="320">
        <f>COUNTIF(H21:BE21,"●")</f>
        <v>0</v>
      </c>
      <c r="BO20" s="320"/>
      <c r="BP20" s="320"/>
      <c r="BQ20" s="320"/>
      <c r="BR20" s="330"/>
      <c r="BS20" s="331"/>
      <c r="BT20" s="332"/>
      <c r="BU20" s="320">
        <f>SUM(AB20,W20,AG20,AL20,AQ20,AV20,BA20,M20,H20)</f>
        <v>0</v>
      </c>
      <c r="BV20" s="320"/>
      <c r="BW20" s="320"/>
      <c r="BX20" s="320"/>
      <c r="BY20" s="320">
        <f>SUM(AE20,Z20,AJ20,AO20,AT20,AY20,BD20,P20,K20)</f>
        <v>0</v>
      </c>
      <c r="BZ20" s="320"/>
      <c r="CA20" s="320"/>
      <c r="CB20" s="320"/>
      <c r="CC20" s="320">
        <f>BU20-BY20</f>
        <v>0</v>
      </c>
      <c r="CD20" s="320"/>
      <c r="CE20" s="320"/>
      <c r="CF20" s="320"/>
      <c r="CG20" s="339"/>
      <c r="CH20" s="340"/>
      <c r="CI20" s="341"/>
      <c r="CN20" s="299">
        <v>7</v>
      </c>
      <c r="CO20" s="40" t="b">
        <f>ISBLANK(H34)</f>
        <v>0</v>
      </c>
      <c r="CP20" s="40" t="b">
        <f>ISBLANK(K34)</f>
        <v>0</v>
      </c>
      <c r="CQ20" s="40" t="b">
        <f>ISBLANK(M34)</f>
        <v>1</v>
      </c>
      <c r="CR20" s="40" t="b">
        <f>ISBLANK(P34)</f>
        <v>1</v>
      </c>
      <c r="CS20" s="40" t="b">
        <f>ISBLANK(R34)</f>
        <v>0</v>
      </c>
      <c r="CT20" s="40" t="b">
        <f>ISBLANK(U34)</f>
        <v>0</v>
      </c>
      <c r="CU20" s="40" t="b">
        <f>ISBLANK(W34)</f>
        <v>1</v>
      </c>
      <c r="CV20" s="40" t="b">
        <f>ISBLANK(Z34)</f>
        <v>1</v>
      </c>
      <c r="CW20" s="40" t="b">
        <f>ISBLANK(AB34)</f>
        <v>1</v>
      </c>
      <c r="CX20" s="40" t="b">
        <f>ISBLANK(AE34)</f>
        <v>1</v>
      </c>
      <c r="CY20" s="40" t="b">
        <f>ISBLANK(AG34)</f>
        <v>1</v>
      </c>
      <c r="CZ20" s="40" t="b">
        <f>ISBLANK(AJ34)</f>
        <v>1</v>
      </c>
      <c r="DA20" s="40"/>
      <c r="DB20" s="40"/>
      <c r="DC20" s="40" t="b">
        <f>ISBLANK(AQ34)</f>
        <v>0</v>
      </c>
      <c r="DD20" s="40" t="b">
        <f>ISBLANK(AT34)</f>
        <v>0</v>
      </c>
      <c r="DE20" s="40" t="b">
        <f>ISBLANK(AV34)</f>
        <v>0</v>
      </c>
      <c r="DF20" s="40" t="b">
        <f>ISBLANK(AY34)</f>
        <v>0</v>
      </c>
      <c r="DG20" s="40" t="b">
        <f>ISBLANK(BA34)</f>
        <v>0</v>
      </c>
      <c r="DH20" s="40" t="b">
        <f>ISBLANK(BD34)</f>
        <v>0</v>
      </c>
    </row>
    <row r="21" spans="1:112" s="38" customFormat="1" ht="12.75" customHeight="1" thickBot="1">
      <c r="A21" s="307"/>
      <c r="B21" s="311"/>
      <c r="C21" s="312"/>
      <c r="D21" s="312"/>
      <c r="E21" s="312"/>
      <c r="F21" s="312"/>
      <c r="G21" s="317"/>
      <c r="H21" s="362">
        <f>IF(AND(CO32,CP32),IF(H20&gt;K20,"○",IF(H20=K20,"△","●")),"")</f>
      </c>
      <c r="I21" s="312"/>
      <c r="J21" s="312"/>
      <c r="K21" s="312"/>
      <c r="L21" s="312"/>
      <c r="M21" s="311">
        <f>IF(AND(CQ32,CR32),IF(M20&gt;P20,"○",IF(M20=P20,"△","●")),"")</f>
      </c>
      <c r="N21" s="312"/>
      <c r="O21" s="312"/>
      <c r="P21" s="312"/>
      <c r="Q21" s="363"/>
      <c r="R21" s="315"/>
      <c r="S21" s="315"/>
      <c r="T21" s="315"/>
      <c r="U21" s="315"/>
      <c r="V21" s="315"/>
      <c r="W21" s="310">
        <f>IF(AND(CU13,CV13),"",IF(W20&gt;Z20,"○",IF(W20=Z20,"△","●")))</f>
      </c>
      <c r="X21" s="291"/>
      <c r="Y21" s="291"/>
      <c r="Z21" s="291"/>
      <c r="AA21" s="318"/>
      <c r="AB21" s="310">
        <f>IF(AND(CW13,CX13),"",IF(AB20&gt;AE20,"○",IF(AB20=AE20,"△","●")))</f>
      </c>
      <c r="AC21" s="291"/>
      <c r="AD21" s="291"/>
      <c r="AE21" s="291"/>
      <c r="AF21" s="318"/>
      <c r="AG21" s="310">
        <f>IF(AND(CY13,CZ13),"",IF(AG20&gt;AJ20,"○",IF(AG20=AJ20,"△","●")))</f>
      </c>
      <c r="AH21" s="291"/>
      <c r="AI21" s="291"/>
      <c r="AJ21" s="291"/>
      <c r="AK21" s="318"/>
      <c r="AL21" s="310">
        <f>IF(AND(DA13,DB13),"",IF(AL20&gt;AO20,"○",IF(AL20=AO20,"△","●")))</f>
      </c>
      <c r="AM21" s="291"/>
      <c r="AN21" s="291"/>
      <c r="AO21" s="291"/>
      <c r="AP21" s="318"/>
      <c r="AQ21" s="310">
        <f>IF(AND(DC13,DD13),"",IF(AQ20&gt;AT20,"○",IF(AQ20=AT20,"△","●")))</f>
      </c>
      <c r="AR21" s="291"/>
      <c r="AS21" s="291"/>
      <c r="AT21" s="291"/>
      <c r="AU21" s="318"/>
      <c r="AV21" s="310">
        <f>IF(AND(DE13,DF13),"",IF(AV20&gt;AY20,"○",IF(AV20=AY20,"△","●")))</f>
      </c>
      <c r="AW21" s="291"/>
      <c r="AX21" s="291"/>
      <c r="AY21" s="291"/>
      <c r="AZ21" s="318"/>
      <c r="BA21" s="310">
        <f>IF(AND(DG13,DH13),"",IF(BA20&gt;BD20,"○",IF(BA20=BD20,"△","●")))</f>
      </c>
      <c r="BB21" s="291"/>
      <c r="BC21" s="291"/>
      <c r="BD21" s="291"/>
      <c r="BE21" s="318"/>
      <c r="BF21" s="319"/>
      <c r="BG21" s="320"/>
      <c r="BH21" s="326"/>
      <c r="BI21" s="326"/>
      <c r="BJ21" s="320"/>
      <c r="BK21" s="320"/>
      <c r="BL21" s="326"/>
      <c r="BM21" s="326"/>
      <c r="BN21" s="320"/>
      <c r="BO21" s="320"/>
      <c r="BP21" s="326"/>
      <c r="BQ21" s="326"/>
      <c r="BR21" s="333"/>
      <c r="BS21" s="334"/>
      <c r="BT21" s="335"/>
      <c r="BU21" s="320"/>
      <c r="BV21" s="320"/>
      <c r="BW21" s="326"/>
      <c r="BX21" s="326"/>
      <c r="BY21" s="320"/>
      <c r="BZ21" s="320"/>
      <c r="CA21" s="326"/>
      <c r="CB21" s="326"/>
      <c r="CC21" s="320"/>
      <c r="CD21" s="320"/>
      <c r="CE21" s="326"/>
      <c r="CF21" s="326"/>
      <c r="CG21" s="339"/>
      <c r="CH21" s="340"/>
      <c r="CI21" s="341"/>
      <c r="CN21" s="299"/>
      <c r="CO21" s="40" t="b">
        <f>ISBLANK(H36)</f>
        <v>1</v>
      </c>
      <c r="CP21" s="40" t="b">
        <f>ISBLANK(K36)</f>
        <v>1</v>
      </c>
      <c r="CQ21" s="40" t="b">
        <f>ISBLANK(M36)</f>
        <v>1</v>
      </c>
      <c r="CR21" s="40" t="b">
        <f>ISBLANK(P36)</f>
        <v>1</v>
      </c>
      <c r="CS21" s="40" t="b">
        <f>ISBLANK(R36)</f>
        <v>1</v>
      </c>
      <c r="CT21" s="40" t="b">
        <f>ISBLANK(U36)</f>
        <v>1</v>
      </c>
      <c r="CU21" s="40" t="b">
        <f>ISBLANK(W36)</f>
        <v>1</v>
      </c>
      <c r="CV21" s="40" t="b">
        <f>ISBLANK(Z36)</f>
        <v>1</v>
      </c>
      <c r="CW21" s="40" t="b">
        <f>ISBLANK(AB36)</f>
        <v>1</v>
      </c>
      <c r="CX21" s="40" t="b">
        <f>ISBLANK(AE36)</f>
        <v>1</v>
      </c>
      <c r="CY21" s="40" t="b">
        <f>ISBLANK(AG36)</f>
        <v>1</v>
      </c>
      <c r="CZ21" s="40" t="b">
        <f>ISBLANK(AJ36)</f>
        <v>1</v>
      </c>
      <c r="DA21" s="40"/>
      <c r="DB21" s="40"/>
      <c r="DC21" s="40" t="b">
        <f>ISBLANK(AQ36)</f>
        <v>1</v>
      </c>
      <c r="DD21" s="40" t="b">
        <f>ISBLANK(AT36)</f>
        <v>1</v>
      </c>
      <c r="DE21" s="40" t="b">
        <f>ISBLANK(AV36)</f>
        <v>1</v>
      </c>
      <c r="DF21" s="40" t="b">
        <f>ISBLANK(AY36)</f>
        <v>1</v>
      </c>
      <c r="DG21" s="40" t="b">
        <f>ISBLANK(BA36)</f>
        <v>1</v>
      </c>
      <c r="DH21" s="40" t="b">
        <f>ISBLANK(BD36)</f>
        <v>1</v>
      </c>
    </row>
    <row r="22" spans="1:112" s="38" customFormat="1" ht="12.75" customHeight="1" thickTop="1">
      <c r="A22" s="345">
        <v>4</v>
      </c>
      <c r="B22" s="347" t="s">
        <v>102</v>
      </c>
      <c r="C22" s="348"/>
      <c r="D22" s="348"/>
      <c r="E22" s="348"/>
      <c r="F22" s="348"/>
      <c r="G22" s="313" t="s">
        <v>53</v>
      </c>
      <c r="H22" s="349"/>
      <c r="I22" s="348"/>
      <c r="J22" s="41" t="s">
        <v>54</v>
      </c>
      <c r="K22" s="348"/>
      <c r="L22" s="348"/>
      <c r="M22" s="359"/>
      <c r="N22" s="348"/>
      <c r="O22" s="41" t="s">
        <v>54</v>
      </c>
      <c r="P22" s="348"/>
      <c r="Q22" s="360"/>
      <c r="R22" s="359">
        <v>0</v>
      </c>
      <c r="S22" s="348"/>
      <c r="T22" s="41" t="s">
        <v>54</v>
      </c>
      <c r="U22" s="348">
        <v>2</v>
      </c>
      <c r="V22" s="360"/>
      <c r="W22" s="352"/>
      <c r="X22" s="352"/>
      <c r="Y22" s="352"/>
      <c r="Z22" s="352"/>
      <c r="AA22" s="353"/>
      <c r="AB22" s="359">
        <v>2</v>
      </c>
      <c r="AC22" s="348"/>
      <c r="AD22" s="41" t="s">
        <v>54</v>
      </c>
      <c r="AE22" s="348">
        <v>0</v>
      </c>
      <c r="AF22" s="360"/>
      <c r="AG22" s="359">
        <v>6</v>
      </c>
      <c r="AH22" s="348"/>
      <c r="AI22" s="41" t="s">
        <v>54</v>
      </c>
      <c r="AJ22" s="348">
        <v>1</v>
      </c>
      <c r="AK22" s="360"/>
      <c r="AL22" s="359"/>
      <c r="AM22" s="348"/>
      <c r="AN22" s="41" t="s">
        <v>54</v>
      </c>
      <c r="AO22" s="348"/>
      <c r="AP22" s="360"/>
      <c r="AQ22" s="359"/>
      <c r="AR22" s="348"/>
      <c r="AS22" s="41" t="s">
        <v>54</v>
      </c>
      <c r="AT22" s="348"/>
      <c r="AU22" s="360"/>
      <c r="AV22" s="359"/>
      <c r="AW22" s="348"/>
      <c r="AX22" s="41" t="s">
        <v>54</v>
      </c>
      <c r="AY22" s="348"/>
      <c r="AZ22" s="360"/>
      <c r="BA22" s="348"/>
      <c r="BB22" s="348"/>
      <c r="BC22" s="41" t="s">
        <v>54</v>
      </c>
      <c r="BD22" s="348"/>
      <c r="BE22" s="364"/>
      <c r="BF22" s="365">
        <f>COUNTIF(H23:BE23,"○")</f>
        <v>2</v>
      </c>
      <c r="BG22" s="366"/>
      <c r="BH22" s="366">
        <f>SUM(BF22:BG25)</f>
        <v>2</v>
      </c>
      <c r="BI22" s="366"/>
      <c r="BJ22" s="366">
        <f>COUNTIF(H23:BE23,"△")</f>
        <v>0</v>
      </c>
      <c r="BK22" s="366"/>
      <c r="BL22" s="366">
        <f>SUM(BJ22:BK25)</f>
        <v>0</v>
      </c>
      <c r="BM22" s="366"/>
      <c r="BN22" s="366">
        <f>COUNTIF(H23:BE23,"●")</f>
        <v>1</v>
      </c>
      <c r="BO22" s="366"/>
      <c r="BP22" s="366">
        <f>SUM(BN22:BO25)</f>
        <v>1</v>
      </c>
      <c r="BQ22" s="366"/>
      <c r="BR22" s="370">
        <f>SUM(BH22*3,BL22)</f>
        <v>6</v>
      </c>
      <c r="BS22" s="371"/>
      <c r="BT22" s="372"/>
      <c r="BU22" s="366">
        <f>SUM(R22,AG22,AB22,AL22,AQ22,AV22,BA22,M22,H22)</f>
        <v>8</v>
      </c>
      <c r="BV22" s="366"/>
      <c r="BW22" s="366">
        <f>SUM(BU22:BV25)</f>
        <v>8</v>
      </c>
      <c r="BX22" s="366"/>
      <c r="BY22" s="366">
        <f>SUM(U22,AJ22,AE22,AO22,AT22,AY22,BD22,P22,K22)</f>
        <v>3</v>
      </c>
      <c r="BZ22" s="366"/>
      <c r="CA22" s="366">
        <f>SUM(BY22:BZ25)</f>
        <v>3</v>
      </c>
      <c r="CB22" s="366"/>
      <c r="CC22" s="366">
        <f>BU22-BY22</f>
        <v>5</v>
      </c>
      <c r="CD22" s="366"/>
      <c r="CE22" s="366">
        <f>BW22-CA22</f>
        <v>5</v>
      </c>
      <c r="CF22" s="366"/>
      <c r="CG22" s="373">
        <f>RANK(DK11,$DK$8:$DK$17)</f>
        <v>6</v>
      </c>
      <c r="CH22" s="374"/>
      <c r="CI22" s="375"/>
      <c r="CN22" s="299">
        <v>8</v>
      </c>
      <c r="CO22" s="40" t="b">
        <f>ISBLANK(H38)</f>
        <v>0</v>
      </c>
      <c r="CP22" s="40" t="b">
        <f>ISBLANK(K38)</f>
        <v>0</v>
      </c>
      <c r="CQ22" s="40" t="b">
        <f>ISBLANK(M38)</f>
        <v>0</v>
      </c>
      <c r="CR22" s="40" t="b">
        <f>ISBLANK(P38)</f>
        <v>0</v>
      </c>
      <c r="CS22" s="40" t="b">
        <f>ISBLANK(R38)</f>
        <v>1</v>
      </c>
      <c r="CT22" s="40" t="b">
        <f>ISBLANK(U38)</f>
        <v>1</v>
      </c>
      <c r="CU22" s="40" t="b">
        <f>ISBLANK(W38)</f>
        <v>1</v>
      </c>
      <c r="CV22" s="40" t="b">
        <f>ISBLANK(Z38)</f>
        <v>1</v>
      </c>
      <c r="CW22" s="40" t="b">
        <f>ISBLANK(AB38)</f>
        <v>1</v>
      </c>
      <c r="CX22" s="40" t="b">
        <f>ISBLANK(AE38)</f>
        <v>1</v>
      </c>
      <c r="CY22" s="40" t="b">
        <f>ISBLANK(AG38)</f>
        <v>1</v>
      </c>
      <c r="CZ22" s="40" t="b">
        <f>ISBLANK(AJ38)</f>
        <v>1</v>
      </c>
      <c r="DA22" s="40" t="b">
        <f>ISBLANK(AL38)</f>
        <v>0</v>
      </c>
      <c r="DB22" s="40" t="b">
        <f>ISBLANK(AO38)</f>
        <v>0</v>
      </c>
      <c r="DC22" s="40"/>
      <c r="DD22" s="40"/>
      <c r="DE22" s="40" t="b">
        <f>ISBLANK(AV38)</f>
        <v>0</v>
      </c>
      <c r="DF22" s="40" t="b">
        <f>ISBLANK(AY38)</f>
        <v>0</v>
      </c>
      <c r="DG22" s="40" t="b">
        <f>ISBLANK(BA38)</f>
        <v>0</v>
      </c>
      <c r="DH22" s="40" t="b">
        <f>ISBLANK(BD38)</f>
        <v>0</v>
      </c>
    </row>
    <row r="23" spans="1:112" s="38" customFormat="1" ht="12.75" customHeight="1">
      <c r="A23" s="307"/>
      <c r="B23" s="310"/>
      <c r="C23" s="291"/>
      <c r="D23" s="291"/>
      <c r="E23" s="291"/>
      <c r="F23" s="291"/>
      <c r="G23" s="314"/>
      <c r="H23" s="361">
        <f>IF(AND(CO33,CP33),IF(H22&gt;K22,"○",IF(H22=K22,"△",IF(H22&lt;K22,"●"))),"")</f>
      </c>
      <c r="I23" s="324"/>
      <c r="J23" s="324"/>
      <c r="K23" s="324"/>
      <c r="L23" s="324"/>
      <c r="M23" s="323">
        <f>IF(AND(CQ33,CR33),IF(M22&gt;P22,"○",IF(M22=P22,"△",IF(M22&lt;P22,"●"))),"")</f>
      </c>
      <c r="N23" s="324"/>
      <c r="O23" s="324"/>
      <c r="P23" s="324"/>
      <c r="Q23" s="325"/>
      <c r="R23" s="323" t="str">
        <f>IF(AND(CS33,CT33),IF(R22&gt;U22,"○",IF(R22=U22,"△",IF(R22&lt;U22,"●"))),"")</f>
        <v>●</v>
      </c>
      <c r="S23" s="324"/>
      <c r="T23" s="324"/>
      <c r="U23" s="324"/>
      <c r="V23" s="325"/>
      <c r="W23" s="315"/>
      <c r="X23" s="315"/>
      <c r="Y23" s="315"/>
      <c r="Z23" s="315"/>
      <c r="AA23" s="355"/>
      <c r="AB23" s="323" t="str">
        <f>IF(AND(CW14,CX14),"",IF(AB22&gt;AE22,"○",IF(AB22=AE22,"△","●")))</f>
        <v>○</v>
      </c>
      <c r="AC23" s="324"/>
      <c r="AD23" s="324"/>
      <c r="AE23" s="324"/>
      <c r="AF23" s="325"/>
      <c r="AG23" s="323" t="str">
        <f>IF(AND(CY14,CZ14),"",IF(AG22&gt;AJ22,"○",IF(AG22=AJ22,"△","●")))</f>
        <v>○</v>
      </c>
      <c r="AH23" s="324"/>
      <c r="AI23" s="324"/>
      <c r="AJ23" s="324"/>
      <c r="AK23" s="325"/>
      <c r="AL23" s="323">
        <f>IF(AND(DA14,DB14),"",IF(AL22&gt;AO22,"○",IF(AL22=AO22,"△","●")))</f>
      </c>
      <c r="AM23" s="324"/>
      <c r="AN23" s="324"/>
      <c r="AO23" s="324"/>
      <c r="AP23" s="325"/>
      <c r="AQ23" s="323">
        <f>IF(AND(DC14,DD14),"",IF(AQ22&gt;AT22,"○",IF(AQ22=AT22,"△","●")))</f>
      </c>
      <c r="AR23" s="324"/>
      <c r="AS23" s="324"/>
      <c r="AT23" s="324"/>
      <c r="AU23" s="325"/>
      <c r="AV23" s="323">
        <f>IF(AND(DE14,DF14),"",IF(AV22&gt;AY22,"○",IF(AV22=AY22,"△","●")))</f>
      </c>
      <c r="AW23" s="324"/>
      <c r="AX23" s="324"/>
      <c r="AY23" s="324"/>
      <c r="AZ23" s="325"/>
      <c r="BA23" s="323">
        <f>IF(AND(DG14,DH14),"",IF(BA22&gt;BD22,"○",IF(BA22=BD22,"△","●")))</f>
      </c>
      <c r="BB23" s="324"/>
      <c r="BC23" s="324"/>
      <c r="BD23" s="324"/>
      <c r="BE23" s="368"/>
      <c r="BF23" s="321"/>
      <c r="BG23" s="322"/>
      <c r="BH23" s="320"/>
      <c r="BI23" s="320"/>
      <c r="BJ23" s="322"/>
      <c r="BK23" s="322"/>
      <c r="BL23" s="320"/>
      <c r="BM23" s="320"/>
      <c r="BN23" s="322"/>
      <c r="BO23" s="322"/>
      <c r="BP23" s="320"/>
      <c r="BQ23" s="320"/>
      <c r="BR23" s="330"/>
      <c r="BS23" s="331"/>
      <c r="BT23" s="332"/>
      <c r="BU23" s="322"/>
      <c r="BV23" s="322"/>
      <c r="BW23" s="320"/>
      <c r="BX23" s="320"/>
      <c r="BY23" s="322"/>
      <c r="BZ23" s="322"/>
      <c r="CA23" s="320"/>
      <c r="CB23" s="320"/>
      <c r="CC23" s="322"/>
      <c r="CD23" s="322"/>
      <c r="CE23" s="320"/>
      <c r="CF23" s="320"/>
      <c r="CG23" s="339"/>
      <c r="CH23" s="340"/>
      <c r="CI23" s="341"/>
      <c r="CN23" s="299"/>
      <c r="CO23" s="40" t="b">
        <f>ISBLANK(H40)</f>
        <v>1</v>
      </c>
      <c r="CP23" s="40" t="b">
        <f>ISBLANK(K40)</f>
        <v>1</v>
      </c>
      <c r="CQ23" s="40" t="b">
        <f>ISBLANK(M40)</f>
        <v>1</v>
      </c>
      <c r="CR23" s="40" t="b">
        <f>ISBLANK(P40)</f>
        <v>1</v>
      </c>
      <c r="CS23" s="40" t="b">
        <f>ISBLANK(R40)</f>
        <v>1</v>
      </c>
      <c r="CT23" s="40" t="b">
        <f>ISBLANK(U40)</f>
        <v>1</v>
      </c>
      <c r="CU23" s="40" t="b">
        <f>ISBLANK(W40)</f>
        <v>1</v>
      </c>
      <c r="CV23" s="40" t="b">
        <f>ISBLANK(Z40)</f>
        <v>1</v>
      </c>
      <c r="CW23" s="40" t="b">
        <f>ISBLANK(AB40)</f>
        <v>1</v>
      </c>
      <c r="CX23" s="40" t="b">
        <f>ISBLANK(AE40)</f>
        <v>1</v>
      </c>
      <c r="CY23" s="40" t="b">
        <f>ISBLANK(AG40)</f>
        <v>1</v>
      </c>
      <c r="CZ23" s="40" t="b">
        <f>ISBLANK(AJ40)</f>
        <v>1</v>
      </c>
      <c r="DA23" s="40" t="b">
        <f>ISBLANK(AL40)</f>
        <v>1</v>
      </c>
      <c r="DB23" s="40" t="b">
        <f>ISBLANK(AO40)</f>
        <v>1</v>
      </c>
      <c r="DC23" s="40"/>
      <c r="DD23" s="40"/>
      <c r="DE23" s="40" t="b">
        <f>ISBLANK(AV40)</f>
        <v>1</v>
      </c>
      <c r="DF23" s="40" t="b">
        <f>ISBLANK(AY40)</f>
        <v>1</v>
      </c>
      <c r="DG23" s="40" t="b">
        <f>ISBLANK(BA40)</f>
        <v>1</v>
      </c>
      <c r="DH23" s="40" t="b">
        <f>ISBLANK(BD40)</f>
        <v>1</v>
      </c>
    </row>
    <row r="24" spans="1:112" s="38" customFormat="1" ht="12.75" customHeight="1">
      <c r="A24" s="307"/>
      <c r="B24" s="310"/>
      <c r="C24" s="291"/>
      <c r="D24" s="291"/>
      <c r="E24" s="291"/>
      <c r="F24" s="291"/>
      <c r="G24" s="316" t="s">
        <v>55</v>
      </c>
      <c r="H24" s="376"/>
      <c r="I24" s="377"/>
      <c r="J24" s="39" t="s">
        <v>54</v>
      </c>
      <c r="K24" s="377"/>
      <c r="L24" s="377"/>
      <c r="M24" s="310"/>
      <c r="N24" s="291"/>
      <c r="O24" s="39" t="s">
        <v>54</v>
      </c>
      <c r="P24" s="291"/>
      <c r="Q24" s="318"/>
      <c r="R24" s="310"/>
      <c r="S24" s="291"/>
      <c r="T24" s="39" t="s">
        <v>54</v>
      </c>
      <c r="U24" s="291"/>
      <c r="V24" s="318"/>
      <c r="W24" s="315"/>
      <c r="X24" s="315"/>
      <c r="Y24" s="315"/>
      <c r="Z24" s="315"/>
      <c r="AA24" s="355"/>
      <c r="AB24" s="310"/>
      <c r="AC24" s="291"/>
      <c r="AD24" s="39" t="s">
        <v>54</v>
      </c>
      <c r="AE24" s="291"/>
      <c r="AF24" s="318"/>
      <c r="AG24" s="310"/>
      <c r="AH24" s="291"/>
      <c r="AI24" s="39" t="s">
        <v>54</v>
      </c>
      <c r="AJ24" s="291"/>
      <c r="AK24" s="318"/>
      <c r="AL24" s="310"/>
      <c r="AM24" s="291"/>
      <c r="AN24" s="39" t="s">
        <v>54</v>
      </c>
      <c r="AO24" s="291"/>
      <c r="AP24" s="318"/>
      <c r="AQ24" s="310"/>
      <c r="AR24" s="291"/>
      <c r="AS24" s="39" t="s">
        <v>54</v>
      </c>
      <c r="AT24" s="291"/>
      <c r="AU24" s="318"/>
      <c r="AV24" s="310"/>
      <c r="AW24" s="291"/>
      <c r="AX24" s="39" t="s">
        <v>54</v>
      </c>
      <c r="AY24" s="291"/>
      <c r="AZ24" s="318"/>
      <c r="BA24" s="310"/>
      <c r="BB24" s="291"/>
      <c r="BC24" s="39" t="s">
        <v>54</v>
      </c>
      <c r="BD24" s="291"/>
      <c r="BE24" s="292"/>
      <c r="BF24" s="319">
        <f>COUNTIF(H25:BE25,"○")</f>
        <v>0</v>
      </c>
      <c r="BG24" s="320"/>
      <c r="BH24" s="320"/>
      <c r="BI24" s="320"/>
      <c r="BJ24" s="320">
        <f>COUNTIF(H25:BE25,"△")</f>
        <v>0</v>
      </c>
      <c r="BK24" s="320"/>
      <c r="BL24" s="320"/>
      <c r="BM24" s="320"/>
      <c r="BN24" s="320">
        <f>COUNTIF(H25:BE25,"●")</f>
        <v>0</v>
      </c>
      <c r="BO24" s="320"/>
      <c r="BP24" s="320"/>
      <c r="BQ24" s="320"/>
      <c r="BR24" s="330"/>
      <c r="BS24" s="331"/>
      <c r="BT24" s="332"/>
      <c r="BU24" s="320">
        <f>SUM(R24,AG24,AB24,AL24,AQ24,AV24,BA24,M24,H24)</f>
        <v>0</v>
      </c>
      <c r="BV24" s="320"/>
      <c r="BW24" s="320"/>
      <c r="BX24" s="320"/>
      <c r="BY24" s="320">
        <f>SUM(U24,AJ24,AE24,AO24,AT24,AY24,BD24,P24,K24)</f>
        <v>0</v>
      </c>
      <c r="BZ24" s="320"/>
      <c r="CA24" s="320"/>
      <c r="CB24" s="320"/>
      <c r="CC24" s="320">
        <f>BU24-BY24</f>
        <v>0</v>
      </c>
      <c r="CD24" s="320"/>
      <c r="CE24" s="320"/>
      <c r="CF24" s="320"/>
      <c r="CG24" s="339"/>
      <c r="CH24" s="340"/>
      <c r="CI24" s="341"/>
      <c r="CN24" s="299">
        <v>9</v>
      </c>
      <c r="CO24" s="40" t="b">
        <f>ISBLANK(H42)</f>
        <v>1</v>
      </c>
      <c r="CP24" s="40" t="b">
        <f>ISBLANK(K42)</f>
        <v>1</v>
      </c>
      <c r="CQ24" s="40" t="b">
        <f>ISBLANK(M42)</f>
        <v>1</v>
      </c>
      <c r="CR24" s="40" t="b">
        <f>ISBLANK(P42)</f>
        <v>1</v>
      </c>
      <c r="CS24" s="40" t="b">
        <f>ISBLANK(R42)</f>
        <v>0</v>
      </c>
      <c r="CT24" s="40" t="b">
        <f>ISBLANK(U42)</f>
        <v>0</v>
      </c>
      <c r="CU24" s="40" t="b">
        <f>ISBLANK(W42)</f>
        <v>1</v>
      </c>
      <c r="CV24" s="40" t="b">
        <f>ISBLANK(Z42)</f>
        <v>1</v>
      </c>
      <c r="CW24" s="40" t="b">
        <f>ISBLANK(AB42)</f>
        <v>0</v>
      </c>
      <c r="CX24" s="40" t="b">
        <f>ISBLANK(AE42)</f>
        <v>0</v>
      </c>
      <c r="CY24" s="40" t="b">
        <f>ISBLANK(AG42)</f>
        <v>1</v>
      </c>
      <c r="CZ24" s="40" t="b">
        <f>ISBLANK(AJ42)</f>
        <v>1</v>
      </c>
      <c r="DA24" s="40" t="b">
        <f>ISBLANK(AL42)</f>
        <v>0</v>
      </c>
      <c r="DB24" s="40" t="b">
        <f>ISBLANK(AO42)</f>
        <v>0</v>
      </c>
      <c r="DC24" s="40" t="b">
        <f>ISBLANK(AQ42)</f>
        <v>0</v>
      </c>
      <c r="DD24" s="40" t="b">
        <f>ISBLANK(AT42)</f>
        <v>0</v>
      </c>
      <c r="DE24" s="40"/>
      <c r="DF24" s="40"/>
      <c r="DG24" s="40" t="b">
        <f>ISBLANK(BA42)</f>
        <v>0</v>
      </c>
      <c r="DH24" s="40" t="b">
        <f>ISBLANK(BD42)</f>
        <v>0</v>
      </c>
    </row>
    <row r="25" spans="1:112" s="38" customFormat="1" ht="12.75" customHeight="1" thickBot="1">
      <c r="A25" s="346"/>
      <c r="B25" s="311"/>
      <c r="C25" s="312"/>
      <c r="D25" s="312"/>
      <c r="E25" s="312"/>
      <c r="F25" s="312"/>
      <c r="G25" s="317"/>
      <c r="H25" s="362">
        <f>IF(AND(CO34,CP34),IF(H24&gt;K24,"○",IF(H24=K24,"△","●")),"")</f>
      </c>
      <c r="I25" s="312"/>
      <c r="J25" s="312"/>
      <c r="K25" s="312"/>
      <c r="L25" s="312"/>
      <c r="M25" s="311">
        <f>IF(AND(CQ34,CR34),IF(M24&gt;P24,"○",IF(M24=P24,"△","●")),"")</f>
      </c>
      <c r="N25" s="312"/>
      <c r="O25" s="312"/>
      <c r="P25" s="312"/>
      <c r="Q25" s="363"/>
      <c r="R25" s="311">
        <f>IF(AND(CS34,CT34),IF(R24&gt;U24,"○",IF(R24=U24,"△","●")),"")</f>
      </c>
      <c r="S25" s="312"/>
      <c r="T25" s="312"/>
      <c r="U25" s="312"/>
      <c r="V25" s="363"/>
      <c r="W25" s="357"/>
      <c r="X25" s="357"/>
      <c r="Y25" s="357"/>
      <c r="Z25" s="357"/>
      <c r="AA25" s="358"/>
      <c r="AB25" s="311">
        <f>IF(AND(CW15,CX15),"",IF(AB24&gt;AE24,"○",IF(AB24=AE24,"△","●")))</f>
      </c>
      <c r="AC25" s="312"/>
      <c r="AD25" s="312"/>
      <c r="AE25" s="312"/>
      <c r="AF25" s="363"/>
      <c r="AG25" s="311">
        <f>IF(AND(CY15,CZ15),"",IF(AG24&gt;AJ24,"○",IF(AG24=AJ24,"△","●")))</f>
      </c>
      <c r="AH25" s="312"/>
      <c r="AI25" s="312"/>
      <c r="AJ25" s="312"/>
      <c r="AK25" s="363"/>
      <c r="AL25" s="311">
        <f>IF(AND(DA15,DB15),"",IF(AL24&gt;AO24,"○",IF(AL24=AO24,"△","●")))</f>
      </c>
      <c r="AM25" s="312"/>
      <c r="AN25" s="312"/>
      <c r="AO25" s="312"/>
      <c r="AP25" s="363"/>
      <c r="AQ25" s="311">
        <f>IF(AND(DC15,DD15),"",IF(AQ24&gt;AT24,"○",IF(AQ24=AT24,"△","●")))</f>
      </c>
      <c r="AR25" s="312"/>
      <c r="AS25" s="312"/>
      <c r="AT25" s="312"/>
      <c r="AU25" s="363"/>
      <c r="AV25" s="311">
        <f>IF(AND(DE15,DF15),"",IF(AV24&gt;AY24,"○",IF(AV24=AY24,"△","●")))</f>
      </c>
      <c r="AW25" s="312"/>
      <c r="AX25" s="312"/>
      <c r="AY25" s="312"/>
      <c r="AZ25" s="363"/>
      <c r="BA25" s="311">
        <f>IF(AND(DG15,DH15),"",IF(BA24&gt;BD24,"○",IF(BA24=BD24,"△","●")))</f>
      </c>
      <c r="BB25" s="312"/>
      <c r="BC25" s="312"/>
      <c r="BD25" s="312"/>
      <c r="BE25" s="369"/>
      <c r="BF25" s="367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33"/>
      <c r="BS25" s="334"/>
      <c r="BT25" s="335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39"/>
      <c r="CH25" s="340"/>
      <c r="CI25" s="341"/>
      <c r="CN25" s="299"/>
      <c r="CO25" s="40" t="b">
        <f>ISBLANK(H44)</f>
        <v>1</v>
      </c>
      <c r="CP25" s="40" t="b">
        <f>ISBLANK(K44)</f>
        <v>1</v>
      </c>
      <c r="CQ25" s="40" t="b">
        <f>ISBLANK(M44)</f>
        <v>1</v>
      </c>
      <c r="CR25" s="40" t="b">
        <f>ISBLANK(P44)</f>
        <v>1</v>
      </c>
      <c r="CS25" s="40" t="b">
        <f>ISBLANK(R44)</f>
        <v>1</v>
      </c>
      <c r="CT25" s="40" t="b">
        <f>ISBLANK(U44)</f>
        <v>1</v>
      </c>
      <c r="CU25" s="40" t="b">
        <f>ISBLANK(W44)</f>
        <v>1</v>
      </c>
      <c r="CV25" s="40" t="b">
        <f>ISBLANK(Z44)</f>
        <v>1</v>
      </c>
      <c r="CW25" s="40" t="b">
        <f>ISBLANK(AB44)</f>
        <v>1</v>
      </c>
      <c r="CX25" s="40" t="b">
        <f>ISBLANK(AE44)</f>
        <v>1</v>
      </c>
      <c r="CY25" s="40" t="b">
        <f>ISBLANK(AG44)</f>
        <v>1</v>
      </c>
      <c r="CZ25" s="40" t="b">
        <f>ISBLANK(AJ44)</f>
        <v>1</v>
      </c>
      <c r="DA25" s="40" t="b">
        <f>ISBLANK(AL44)</f>
        <v>1</v>
      </c>
      <c r="DB25" s="40" t="b">
        <f>ISBLANK(AO44)</f>
        <v>1</v>
      </c>
      <c r="DC25" s="40" t="b">
        <f>ISBLANK(AQ44)</f>
        <v>1</v>
      </c>
      <c r="DD25" s="40" t="b">
        <f>ISBLANK(AT44)</f>
        <v>1</v>
      </c>
      <c r="DE25" s="40"/>
      <c r="DF25" s="40"/>
      <c r="DG25" s="40" t="b">
        <f>ISBLANK(BA44)</f>
        <v>1</v>
      </c>
      <c r="DH25" s="40" t="b">
        <f>ISBLANK(BD44)</f>
        <v>1</v>
      </c>
    </row>
    <row r="26" spans="1:112" s="38" customFormat="1" ht="12.75" customHeight="1" thickTop="1">
      <c r="A26" s="307">
        <v>5</v>
      </c>
      <c r="B26" s="347" t="s">
        <v>1</v>
      </c>
      <c r="C26" s="348"/>
      <c r="D26" s="348"/>
      <c r="E26" s="348"/>
      <c r="F26" s="348"/>
      <c r="G26" s="313" t="s">
        <v>53</v>
      </c>
      <c r="H26" s="291"/>
      <c r="I26" s="291"/>
      <c r="J26" s="39" t="s">
        <v>54</v>
      </c>
      <c r="K26" s="291"/>
      <c r="L26" s="291"/>
      <c r="M26" s="310"/>
      <c r="N26" s="291"/>
      <c r="O26" s="39" t="s">
        <v>54</v>
      </c>
      <c r="P26" s="291"/>
      <c r="Q26" s="318"/>
      <c r="R26" s="310"/>
      <c r="S26" s="291"/>
      <c r="T26" s="39" t="s">
        <v>54</v>
      </c>
      <c r="U26" s="291"/>
      <c r="V26" s="318"/>
      <c r="W26" s="359">
        <v>0</v>
      </c>
      <c r="X26" s="348"/>
      <c r="Y26" s="41" t="s">
        <v>54</v>
      </c>
      <c r="Z26" s="348">
        <v>2</v>
      </c>
      <c r="AA26" s="360"/>
      <c r="AB26" s="315"/>
      <c r="AC26" s="315"/>
      <c r="AD26" s="315"/>
      <c r="AE26" s="315"/>
      <c r="AF26" s="315"/>
      <c r="AG26" s="310">
        <v>2</v>
      </c>
      <c r="AH26" s="291"/>
      <c r="AI26" s="39" t="s">
        <v>54</v>
      </c>
      <c r="AJ26" s="291">
        <v>0</v>
      </c>
      <c r="AK26" s="318"/>
      <c r="AL26" s="310"/>
      <c r="AM26" s="291"/>
      <c r="AN26" s="39" t="s">
        <v>54</v>
      </c>
      <c r="AO26" s="291"/>
      <c r="AP26" s="318"/>
      <c r="AQ26" s="310"/>
      <c r="AR26" s="291"/>
      <c r="AS26" s="39" t="s">
        <v>54</v>
      </c>
      <c r="AT26" s="291"/>
      <c r="AU26" s="318"/>
      <c r="AV26" s="310">
        <v>0</v>
      </c>
      <c r="AW26" s="291"/>
      <c r="AX26" s="39" t="s">
        <v>54</v>
      </c>
      <c r="AY26" s="291">
        <v>2</v>
      </c>
      <c r="AZ26" s="318"/>
      <c r="BA26" s="291"/>
      <c r="BB26" s="291"/>
      <c r="BC26" s="39" t="s">
        <v>54</v>
      </c>
      <c r="BD26" s="291"/>
      <c r="BE26" s="292"/>
      <c r="BF26" s="319">
        <f>COUNTIF(H27:BE27,"○")</f>
        <v>1</v>
      </c>
      <c r="BG26" s="320"/>
      <c r="BH26" s="366">
        <f>SUM(BF26:BG29)</f>
        <v>1</v>
      </c>
      <c r="BI26" s="366"/>
      <c r="BJ26" s="320">
        <f>COUNTIF(H27:BE27,"△")</f>
        <v>0</v>
      </c>
      <c r="BK26" s="320"/>
      <c r="BL26" s="366">
        <f>SUM(BJ26:BK29)</f>
        <v>0</v>
      </c>
      <c r="BM26" s="366"/>
      <c r="BN26" s="320">
        <f>COUNTIF(H27:BE27,"●")</f>
        <v>2</v>
      </c>
      <c r="BO26" s="320"/>
      <c r="BP26" s="366">
        <f>SUM(BN26:BO29)</f>
        <v>2</v>
      </c>
      <c r="BQ26" s="366"/>
      <c r="BR26" s="370">
        <f>SUM(BH26*3,BL26)</f>
        <v>3</v>
      </c>
      <c r="BS26" s="371"/>
      <c r="BT26" s="372"/>
      <c r="BU26" s="320">
        <f>SUM(R26,W26,AL26,AG26,AQ26,AV26,BA26,M26,H26)</f>
        <v>2</v>
      </c>
      <c r="BV26" s="320"/>
      <c r="BW26" s="366">
        <f>SUM(BU26:BV29)</f>
        <v>2</v>
      </c>
      <c r="BX26" s="366"/>
      <c r="BY26" s="320">
        <f>SUM(U26,Z26,AO26,AJ26,AT26,AY26,BD26,P26,K26)</f>
        <v>4</v>
      </c>
      <c r="BZ26" s="320"/>
      <c r="CA26" s="366">
        <f>SUM(BY26:BZ29)</f>
        <v>4</v>
      </c>
      <c r="CB26" s="366"/>
      <c r="CC26" s="320">
        <f>BU26-BY26</f>
        <v>-2</v>
      </c>
      <c r="CD26" s="320"/>
      <c r="CE26" s="366">
        <f>BW26-CA26</f>
        <v>-2</v>
      </c>
      <c r="CF26" s="366"/>
      <c r="CG26" s="373">
        <f>RANK(DK12,$DK$8:$DK$17)</f>
        <v>8</v>
      </c>
      <c r="CH26" s="374"/>
      <c r="CI26" s="375"/>
      <c r="CN26" s="299">
        <v>10</v>
      </c>
      <c r="CO26" s="40" t="b">
        <f>ISBLANK(H46)</f>
        <v>1</v>
      </c>
      <c r="CP26" s="40" t="b">
        <f>ISBLANK(K46)</f>
        <v>1</v>
      </c>
      <c r="CQ26" s="40" t="b">
        <f>ISBLANK(M46)</f>
        <v>1</v>
      </c>
      <c r="CR26" s="40" t="b">
        <f>ISBLANK(P46)</f>
        <v>1</v>
      </c>
      <c r="CS26" s="40" t="b">
        <f>ISBLANK(R46)</f>
        <v>0</v>
      </c>
      <c r="CT26" s="40" t="b">
        <f>ISBLANK(U46)</f>
        <v>0</v>
      </c>
      <c r="CU26" s="40" t="b">
        <f>ISBLANK(W46)</f>
        <v>1</v>
      </c>
      <c r="CV26" s="40" t="b">
        <f>ISBLANK(Z46)</f>
        <v>1</v>
      </c>
      <c r="CW26" s="40" t="b">
        <f>ISBLANK(AB46)</f>
        <v>1</v>
      </c>
      <c r="CX26" s="40" t="b">
        <f>ISBLANK(AE46)</f>
        <v>1</v>
      </c>
      <c r="CY26" s="40" t="b">
        <f>ISBLANK(AG46)</f>
        <v>0</v>
      </c>
      <c r="CZ26" s="40" t="b">
        <f>ISBLANK(AJ46)</f>
        <v>0</v>
      </c>
      <c r="DA26" s="40" t="b">
        <f>ISBLANK(AL46)</f>
        <v>0</v>
      </c>
      <c r="DB26" s="40" t="b">
        <f>ISBLANK(AO46)</f>
        <v>0</v>
      </c>
      <c r="DC26" s="40" t="b">
        <f>ISBLANK(AQ46)</f>
        <v>0</v>
      </c>
      <c r="DD26" s="40" t="b">
        <f>ISBLANK(AT46)</f>
        <v>0</v>
      </c>
      <c r="DE26" s="40" t="b">
        <f>ISBLANK(AV46)</f>
        <v>0</v>
      </c>
      <c r="DF26" s="40" t="b">
        <f>ISBLANK(AY46)</f>
        <v>0</v>
      </c>
      <c r="DG26" s="40"/>
      <c r="DH26" s="40"/>
    </row>
    <row r="27" spans="1:112" s="38" customFormat="1" ht="12.75" customHeight="1">
      <c r="A27" s="307"/>
      <c r="B27" s="310"/>
      <c r="C27" s="291"/>
      <c r="D27" s="291"/>
      <c r="E27" s="291"/>
      <c r="F27" s="291"/>
      <c r="G27" s="314"/>
      <c r="H27" s="361">
        <f>IF(AND(CO35,CP35),IF(H26&gt;K26,"○",IF(H26=K26,"△",IF(H26&lt;K26,"●"))),"")</f>
      </c>
      <c r="I27" s="324"/>
      <c r="J27" s="324"/>
      <c r="K27" s="324"/>
      <c r="L27" s="324"/>
      <c r="M27" s="323">
        <f>IF(AND(CQ35,CR35),IF(M26&gt;P26,"○",IF(M26=P26,"△",IF(M26&lt;P26,"●"))),"")</f>
      </c>
      <c r="N27" s="324"/>
      <c r="O27" s="324"/>
      <c r="P27" s="324"/>
      <c r="Q27" s="325"/>
      <c r="R27" s="323">
        <f>IF(AND(CS35,CT35),IF(R26&gt;U26,"○",IF(R26=U26,"△",IF(R26&lt;U26,"●"))),"")</f>
      </c>
      <c r="S27" s="324"/>
      <c r="T27" s="324"/>
      <c r="U27" s="324"/>
      <c r="V27" s="325"/>
      <c r="W27" s="323" t="str">
        <f>IF(AND(CU35,CV35),IF(W26&gt;Z26,"○",IF(W26=Z26,"△",IF(W26&lt;Z26,"●"))),"")</f>
        <v>●</v>
      </c>
      <c r="X27" s="324"/>
      <c r="Y27" s="324"/>
      <c r="Z27" s="324"/>
      <c r="AA27" s="325"/>
      <c r="AB27" s="315"/>
      <c r="AC27" s="315"/>
      <c r="AD27" s="315"/>
      <c r="AE27" s="315"/>
      <c r="AF27" s="315"/>
      <c r="AG27" s="323" t="str">
        <f>IF(AND(CY16,CZ16),"",IF(AG26&gt;AJ26,"○",IF(AG26=AJ26,"△","●")))</f>
        <v>○</v>
      </c>
      <c r="AH27" s="324"/>
      <c r="AI27" s="324"/>
      <c r="AJ27" s="324"/>
      <c r="AK27" s="325"/>
      <c r="AL27" s="323">
        <f>IF(AND(DA16,DB16),"",IF(AL26&gt;AO26,"○",IF(AL26=AO26,"△","●")))</f>
      </c>
      <c r="AM27" s="324"/>
      <c r="AN27" s="324"/>
      <c r="AO27" s="324"/>
      <c r="AP27" s="325"/>
      <c r="AQ27" s="323">
        <f>IF(AND(DC16,DD16),"",IF(AQ26&gt;AT26,"○",IF(AQ26=AT26,"△","●")))</f>
      </c>
      <c r="AR27" s="324"/>
      <c r="AS27" s="324"/>
      <c r="AT27" s="324"/>
      <c r="AU27" s="325"/>
      <c r="AV27" s="323" t="str">
        <f>IF(AND(DE16,DF16),"",IF(AV26&gt;AY26,"○",IF(AV26=AY26,"△","●")))</f>
        <v>●</v>
      </c>
      <c r="AW27" s="324"/>
      <c r="AX27" s="324"/>
      <c r="AY27" s="324"/>
      <c r="AZ27" s="325"/>
      <c r="BA27" s="323">
        <f>IF(AND(DG16,DH16),"",IF(BA26&gt;BD26,"○",IF(BA26=BD26,"△","●")))</f>
      </c>
      <c r="BB27" s="324"/>
      <c r="BC27" s="324"/>
      <c r="BD27" s="324"/>
      <c r="BE27" s="325"/>
      <c r="BF27" s="321"/>
      <c r="BG27" s="322"/>
      <c r="BH27" s="320"/>
      <c r="BI27" s="320"/>
      <c r="BJ27" s="322"/>
      <c r="BK27" s="322"/>
      <c r="BL27" s="320"/>
      <c r="BM27" s="320"/>
      <c r="BN27" s="322"/>
      <c r="BO27" s="322"/>
      <c r="BP27" s="320"/>
      <c r="BQ27" s="320"/>
      <c r="BR27" s="330"/>
      <c r="BS27" s="331"/>
      <c r="BT27" s="332"/>
      <c r="BU27" s="322"/>
      <c r="BV27" s="322"/>
      <c r="BW27" s="320"/>
      <c r="BX27" s="320"/>
      <c r="BY27" s="322"/>
      <c r="BZ27" s="322"/>
      <c r="CA27" s="320"/>
      <c r="CB27" s="320"/>
      <c r="CC27" s="322"/>
      <c r="CD27" s="322"/>
      <c r="CE27" s="320"/>
      <c r="CF27" s="320"/>
      <c r="CG27" s="339"/>
      <c r="CH27" s="340"/>
      <c r="CI27" s="341"/>
      <c r="CN27" s="299"/>
      <c r="CO27" s="40" t="b">
        <f>ISBLANK(H48)</f>
        <v>1</v>
      </c>
      <c r="CP27" s="40" t="b">
        <f>ISBLANK(K48)</f>
        <v>1</v>
      </c>
      <c r="CQ27" s="40" t="b">
        <f>ISBLANK(M48)</f>
        <v>1</v>
      </c>
      <c r="CR27" s="40" t="b">
        <f>ISBLANK(P48)</f>
        <v>1</v>
      </c>
      <c r="CS27" s="40" t="b">
        <f>ISBLANK(R48)</f>
        <v>1</v>
      </c>
      <c r="CT27" s="40" t="b">
        <f>ISBLANK(U48)</f>
        <v>1</v>
      </c>
      <c r="CU27" s="40" t="b">
        <f>ISBLANK(W48)</f>
        <v>1</v>
      </c>
      <c r="CV27" s="40" t="b">
        <f>ISBLANK(Z48)</f>
        <v>1</v>
      </c>
      <c r="CW27" s="40" t="b">
        <f>ISBLANK(AB48)</f>
        <v>1</v>
      </c>
      <c r="CX27" s="40" t="b">
        <f>ISBLANK(AE48)</f>
        <v>1</v>
      </c>
      <c r="CY27" s="40" t="b">
        <f>ISBLANK(AG48)</f>
        <v>1</v>
      </c>
      <c r="CZ27" s="40" t="b">
        <f>ISBLANK(AJ48)</f>
        <v>1</v>
      </c>
      <c r="DA27" s="40" t="b">
        <f>ISBLANK(AL48)</f>
        <v>1</v>
      </c>
      <c r="DB27" s="40" t="b">
        <f>ISBLANK(AO48)</f>
        <v>1</v>
      </c>
      <c r="DC27" s="40" t="b">
        <f>ISBLANK(AQ48)</f>
        <v>1</v>
      </c>
      <c r="DD27" s="40" t="b">
        <f>ISBLANK(AT48)</f>
        <v>1</v>
      </c>
      <c r="DE27" s="40" t="b">
        <f>ISBLANK(AV48)</f>
        <v>1</v>
      </c>
      <c r="DF27" s="40" t="b">
        <f>ISBLANK(AY48)</f>
        <v>1</v>
      </c>
      <c r="DG27" s="40"/>
      <c r="DH27" s="40"/>
    </row>
    <row r="28" spans="1:87" s="38" customFormat="1" ht="12.75" customHeight="1">
      <c r="A28" s="307"/>
      <c r="B28" s="310"/>
      <c r="C28" s="291"/>
      <c r="D28" s="291"/>
      <c r="E28" s="291"/>
      <c r="F28" s="291"/>
      <c r="G28" s="316" t="s">
        <v>55</v>
      </c>
      <c r="H28" s="376"/>
      <c r="I28" s="377"/>
      <c r="J28" s="39" t="s">
        <v>54</v>
      </c>
      <c r="K28" s="377"/>
      <c r="L28" s="377"/>
      <c r="M28" s="310"/>
      <c r="N28" s="291"/>
      <c r="O28" s="39" t="s">
        <v>4</v>
      </c>
      <c r="P28" s="291"/>
      <c r="Q28" s="318"/>
      <c r="R28" s="310"/>
      <c r="S28" s="291"/>
      <c r="T28" s="39" t="s">
        <v>4</v>
      </c>
      <c r="U28" s="291"/>
      <c r="V28" s="318"/>
      <c r="W28" s="310"/>
      <c r="X28" s="291"/>
      <c r="Y28" s="39" t="s">
        <v>4</v>
      </c>
      <c r="Z28" s="291"/>
      <c r="AA28" s="318"/>
      <c r="AB28" s="315"/>
      <c r="AC28" s="315"/>
      <c r="AD28" s="315"/>
      <c r="AE28" s="315"/>
      <c r="AF28" s="315"/>
      <c r="AG28" s="310"/>
      <c r="AH28" s="291"/>
      <c r="AI28" s="39" t="s">
        <v>4</v>
      </c>
      <c r="AJ28" s="291"/>
      <c r="AK28" s="318"/>
      <c r="AL28" s="310"/>
      <c r="AM28" s="291"/>
      <c r="AN28" s="39" t="s">
        <v>4</v>
      </c>
      <c r="AO28" s="291"/>
      <c r="AP28" s="318"/>
      <c r="AQ28" s="310"/>
      <c r="AR28" s="291"/>
      <c r="AS28" s="39" t="s">
        <v>4</v>
      </c>
      <c r="AT28" s="291"/>
      <c r="AU28" s="318"/>
      <c r="AV28" s="310"/>
      <c r="AW28" s="291"/>
      <c r="AX28" s="39" t="s">
        <v>4</v>
      </c>
      <c r="AY28" s="291"/>
      <c r="AZ28" s="318"/>
      <c r="BA28" s="310"/>
      <c r="BB28" s="291"/>
      <c r="BC28" s="39" t="s">
        <v>4</v>
      </c>
      <c r="BD28" s="291"/>
      <c r="BE28" s="318"/>
      <c r="BF28" s="319">
        <f>COUNTIF(H29:BE29,"○")</f>
        <v>0</v>
      </c>
      <c r="BG28" s="320"/>
      <c r="BH28" s="320"/>
      <c r="BI28" s="320"/>
      <c r="BJ28" s="320">
        <f>COUNTIF(H29:BE29,"△")</f>
        <v>0</v>
      </c>
      <c r="BK28" s="320"/>
      <c r="BL28" s="320"/>
      <c r="BM28" s="320"/>
      <c r="BN28" s="320">
        <f>COUNTIF(H29:BE29,"●")</f>
        <v>0</v>
      </c>
      <c r="BO28" s="320"/>
      <c r="BP28" s="320"/>
      <c r="BQ28" s="320"/>
      <c r="BR28" s="330"/>
      <c r="BS28" s="331"/>
      <c r="BT28" s="332"/>
      <c r="BU28" s="320">
        <f>SUM(R28,W28,AL28,AG28,AQ28,AV28,BA28,M28,H28)</f>
        <v>0</v>
      </c>
      <c r="BV28" s="320"/>
      <c r="BW28" s="320"/>
      <c r="BX28" s="320"/>
      <c r="BY28" s="320">
        <f>SUM(U28,Z28,AO28,AJ28,AT28,AY28,BD28,P28,K28)</f>
        <v>0</v>
      </c>
      <c r="BZ28" s="320"/>
      <c r="CA28" s="320"/>
      <c r="CB28" s="320"/>
      <c r="CC28" s="320">
        <f>BU28-BY28</f>
        <v>0</v>
      </c>
      <c r="CD28" s="320"/>
      <c r="CE28" s="320"/>
      <c r="CF28" s="320"/>
      <c r="CG28" s="339"/>
      <c r="CH28" s="340"/>
      <c r="CI28" s="341"/>
    </row>
    <row r="29" spans="1:110" s="38" customFormat="1" ht="12.75" customHeight="1" thickBot="1">
      <c r="A29" s="307"/>
      <c r="B29" s="311"/>
      <c r="C29" s="312"/>
      <c r="D29" s="312"/>
      <c r="E29" s="312"/>
      <c r="F29" s="312"/>
      <c r="G29" s="317"/>
      <c r="H29" s="362">
        <f>IF(AND(CO36,CP36),IF(H28&gt;K28,"○",IF(H28=K28,"△","●")),"")</f>
      </c>
      <c r="I29" s="312"/>
      <c r="J29" s="312"/>
      <c r="K29" s="312"/>
      <c r="L29" s="312"/>
      <c r="M29" s="311">
        <f>IF(AND(CQ36,CR36),IF(M28&gt;P28,"○",IF(M28=P28,"△","●")),"")</f>
      </c>
      <c r="N29" s="312"/>
      <c r="O29" s="312"/>
      <c r="P29" s="312"/>
      <c r="Q29" s="363"/>
      <c r="R29" s="311">
        <f>IF(AND(CS36,CT36),IF(R28&gt;U28,"○",IF(R28=U28,"△","●")),"")</f>
      </c>
      <c r="S29" s="312"/>
      <c r="T29" s="312"/>
      <c r="U29" s="312"/>
      <c r="V29" s="363"/>
      <c r="W29" s="311">
        <f>IF(AND(CU36,CV36),IF(W28&gt;Z28,"○",IF(W28=Z28,"△","●")),"")</f>
      </c>
      <c r="X29" s="312"/>
      <c r="Y29" s="312"/>
      <c r="Z29" s="312"/>
      <c r="AA29" s="363"/>
      <c r="AB29" s="315"/>
      <c r="AC29" s="315"/>
      <c r="AD29" s="315"/>
      <c r="AE29" s="315"/>
      <c r="AF29" s="315"/>
      <c r="AG29" s="310">
        <f>IF(AND(CY17,CZ17),"",IF(AG28&gt;AJ28,"○",IF(AG28=AJ28,"△","●")))</f>
      </c>
      <c r="AH29" s="291"/>
      <c r="AI29" s="291"/>
      <c r="AJ29" s="291"/>
      <c r="AK29" s="318"/>
      <c r="AL29" s="310">
        <f>IF(AND(DA17,DB17),"",IF(AL28&gt;AO28,"○",IF(AL28=AO28,"△","●")))</f>
      </c>
      <c r="AM29" s="291"/>
      <c r="AN29" s="291"/>
      <c r="AO29" s="291"/>
      <c r="AP29" s="318"/>
      <c r="AQ29" s="310">
        <f>IF(AND(DC17,DD17),"",IF(AQ28&gt;AT28,"○",IF(AQ28=AT28,"△","●")))</f>
      </c>
      <c r="AR29" s="291"/>
      <c r="AS29" s="291"/>
      <c r="AT29" s="291"/>
      <c r="AU29" s="318"/>
      <c r="AV29" s="310">
        <f>IF(AND(DE17,DF17),"",IF(AV28&gt;AY28,"○",IF(AV28=AY28,"△","●")))</f>
      </c>
      <c r="AW29" s="291"/>
      <c r="AX29" s="291"/>
      <c r="AY29" s="291"/>
      <c r="AZ29" s="318"/>
      <c r="BA29" s="310">
        <f>IF(AND(DG17,DH17),"",IF(BA28&gt;BD28,"○",IF(BA28=BD28,"△","●")))</f>
      </c>
      <c r="BB29" s="291"/>
      <c r="BC29" s="291"/>
      <c r="BD29" s="291"/>
      <c r="BE29" s="318"/>
      <c r="BF29" s="319"/>
      <c r="BG29" s="320"/>
      <c r="BH29" s="326"/>
      <c r="BI29" s="326"/>
      <c r="BJ29" s="320"/>
      <c r="BK29" s="320"/>
      <c r="BL29" s="326"/>
      <c r="BM29" s="326"/>
      <c r="BN29" s="320"/>
      <c r="BO29" s="320"/>
      <c r="BP29" s="326"/>
      <c r="BQ29" s="326"/>
      <c r="BR29" s="333"/>
      <c r="BS29" s="334"/>
      <c r="BT29" s="335"/>
      <c r="BU29" s="320"/>
      <c r="BV29" s="320"/>
      <c r="BW29" s="326"/>
      <c r="BX29" s="326"/>
      <c r="BY29" s="320"/>
      <c r="BZ29" s="320"/>
      <c r="CA29" s="326"/>
      <c r="CB29" s="326"/>
      <c r="CC29" s="320"/>
      <c r="CD29" s="320"/>
      <c r="CE29" s="326"/>
      <c r="CF29" s="326"/>
      <c r="CG29" s="339"/>
      <c r="CH29" s="340"/>
      <c r="CI29" s="341"/>
      <c r="CN29" s="299">
        <v>2</v>
      </c>
      <c r="CO29" s="40" t="b">
        <f>ISNUMBER(H14)</f>
        <v>1</v>
      </c>
      <c r="CP29" s="40" t="b">
        <f>ISNUMBER(K14)</f>
        <v>1</v>
      </c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</row>
    <row r="30" spans="1:110" s="38" customFormat="1" ht="12.75" customHeight="1" thickTop="1">
      <c r="A30" s="345">
        <v>6</v>
      </c>
      <c r="B30" s="347" t="s">
        <v>44</v>
      </c>
      <c r="C30" s="348"/>
      <c r="D30" s="348"/>
      <c r="E30" s="348"/>
      <c r="F30" s="348"/>
      <c r="G30" s="313" t="s">
        <v>53</v>
      </c>
      <c r="H30" s="349"/>
      <c r="I30" s="348"/>
      <c r="J30" s="41" t="s">
        <v>54</v>
      </c>
      <c r="K30" s="348"/>
      <c r="L30" s="348"/>
      <c r="M30" s="359">
        <v>3</v>
      </c>
      <c r="N30" s="348"/>
      <c r="O30" s="41" t="s">
        <v>54</v>
      </c>
      <c r="P30" s="348">
        <v>1</v>
      </c>
      <c r="Q30" s="360"/>
      <c r="R30" s="359"/>
      <c r="S30" s="348"/>
      <c r="T30" s="41" t="s">
        <v>54</v>
      </c>
      <c r="U30" s="348"/>
      <c r="V30" s="360"/>
      <c r="W30" s="359">
        <v>1</v>
      </c>
      <c r="X30" s="348"/>
      <c r="Y30" s="41" t="s">
        <v>4</v>
      </c>
      <c r="Z30" s="348">
        <v>6</v>
      </c>
      <c r="AA30" s="360"/>
      <c r="AB30" s="359">
        <v>0</v>
      </c>
      <c r="AC30" s="348"/>
      <c r="AD30" s="41" t="s">
        <v>4</v>
      </c>
      <c r="AE30" s="348">
        <v>2</v>
      </c>
      <c r="AF30" s="360"/>
      <c r="AG30" s="352"/>
      <c r="AH30" s="352"/>
      <c r="AI30" s="352"/>
      <c r="AJ30" s="352"/>
      <c r="AK30" s="353"/>
      <c r="AL30" s="359"/>
      <c r="AM30" s="348"/>
      <c r="AN30" s="41" t="s">
        <v>4</v>
      </c>
      <c r="AO30" s="348"/>
      <c r="AP30" s="360"/>
      <c r="AQ30" s="359"/>
      <c r="AR30" s="348"/>
      <c r="AS30" s="41" t="s">
        <v>4</v>
      </c>
      <c r="AT30" s="348"/>
      <c r="AU30" s="360"/>
      <c r="AV30" s="359"/>
      <c r="AW30" s="348"/>
      <c r="AX30" s="41" t="s">
        <v>4</v>
      </c>
      <c r="AY30" s="348"/>
      <c r="AZ30" s="360"/>
      <c r="BA30" s="348">
        <v>0</v>
      </c>
      <c r="BB30" s="348"/>
      <c r="BC30" s="41" t="s">
        <v>4</v>
      </c>
      <c r="BD30" s="348">
        <v>1</v>
      </c>
      <c r="BE30" s="364"/>
      <c r="BF30" s="365">
        <f>COUNTIF(H31:BE31,"○")</f>
        <v>1</v>
      </c>
      <c r="BG30" s="366"/>
      <c r="BH30" s="366">
        <f>SUM(BF30:BG33)</f>
        <v>1</v>
      </c>
      <c r="BI30" s="366"/>
      <c r="BJ30" s="366">
        <f>COUNTIF(H31:BE31,"△")</f>
        <v>0</v>
      </c>
      <c r="BK30" s="366"/>
      <c r="BL30" s="366">
        <f>SUM(BJ30:BK33)</f>
        <v>0</v>
      </c>
      <c r="BM30" s="366"/>
      <c r="BN30" s="366">
        <f>COUNTIF(H31:BE31,"●")</f>
        <v>3</v>
      </c>
      <c r="BO30" s="366"/>
      <c r="BP30" s="366">
        <f>SUM(BN30:BO33)</f>
        <v>3</v>
      </c>
      <c r="BQ30" s="366"/>
      <c r="BR30" s="370">
        <f>SUM(BH30*3,BL30)</f>
        <v>3</v>
      </c>
      <c r="BS30" s="371"/>
      <c r="BT30" s="372"/>
      <c r="BU30" s="366">
        <f>SUM(R30,W30,AB30,AQ30,AL30,AV30,BA30,M30,H30)</f>
        <v>4</v>
      </c>
      <c r="BV30" s="366"/>
      <c r="BW30" s="366">
        <f>SUM(BU30:BV33)</f>
        <v>4</v>
      </c>
      <c r="BX30" s="366"/>
      <c r="BY30" s="366">
        <f>SUM(U30,Z30,AE30,AT30,AO30,AY30,BD30,P30,K30)</f>
        <v>10</v>
      </c>
      <c r="BZ30" s="366"/>
      <c r="CA30" s="366">
        <f>SUM(BY30:BZ33)</f>
        <v>10</v>
      </c>
      <c r="CB30" s="366"/>
      <c r="CC30" s="366">
        <f>BU30-BY30</f>
        <v>-6</v>
      </c>
      <c r="CD30" s="366"/>
      <c r="CE30" s="366">
        <f>BW30-CA30</f>
        <v>-6</v>
      </c>
      <c r="CF30" s="366"/>
      <c r="CG30" s="373">
        <f>RANK(DK13,$DK$8:$DK$17)</f>
        <v>9</v>
      </c>
      <c r="CH30" s="374"/>
      <c r="CI30" s="375"/>
      <c r="CN30" s="299"/>
      <c r="CO30" s="40" t="b">
        <f>ISNUMBER(H16)</f>
        <v>0</v>
      </c>
      <c r="CP30" s="40" t="b">
        <f>ISNUMBER(K16)</f>
        <v>0</v>
      </c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</row>
    <row r="31" spans="1:110" s="38" customFormat="1" ht="12.75" customHeight="1">
      <c r="A31" s="307"/>
      <c r="B31" s="310"/>
      <c r="C31" s="291"/>
      <c r="D31" s="291"/>
      <c r="E31" s="291"/>
      <c r="F31" s="291"/>
      <c r="G31" s="314"/>
      <c r="H31" s="361">
        <f>IF(AND(CO37,CP37),IF(H30&gt;K30,"○",IF(H30=K30,"△",IF(H30&lt;K30,"●"))),"")</f>
      </c>
      <c r="I31" s="324"/>
      <c r="J31" s="324"/>
      <c r="K31" s="324"/>
      <c r="L31" s="324"/>
      <c r="M31" s="323" t="str">
        <f>IF(AND(CQ37,CR37),IF(M30&gt;P30,"○",IF(M30=P30,"△",IF(M30&lt;P30,"●"))),"")</f>
        <v>○</v>
      </c>
      <c r="N31" s="324"/>
      <c r="O31" s="324"/>
      <c r="P31" s="324"/>
      <c r="Q31" s="325"/>
      <c r="R31" s="323">
        <f>IF(AND(CS37,CT37),IF(R30&gt;U30,"○",IF(R30=U30,"△",IF(R30&lt;U30,"●"))),"")</f>
      </c>
      <c r="S31" s="324"/>
      <c r="T31" s="324"/>
      <c r="U31" s="324"/>
      <c r="V31" s="325"/>
      <c r="W31" s="323" t="str">
        <f>IF(AND(CU37,CV37),IF(W30&gt;Z30,"○",IF(W30=Z30,"△",IF(W30&lt;Z30,"●"))),"")</f>
        <v>●</v>
      </c>
      <c r="X31" s="324"/>
      <c r="Y31" s="324"/>
      <c r="Z31" s="324"/>
      <c r="AA31" s="325"/>
      <c r="AB31" s="323" t="str">
        <f>IF(AND(CW37,CX37),IF(AB30&gt;AE30,"○",IF(AB30=AE30,"△",IF(AB30&lt;AE30,"●"))),"")</f>
        <v>●</v>
      </c>
      <c r="AC31" s="324"/>
      <c r="AD31" s="324"/>
      <c r="AE31" s="324"/>
      <c r="AF31" s="325"/>
      <c r="AG31" s="315"/>
      <c r="AH31" s="315"/>
      <c r="AI31" s="315"/>
      <c r="AJ31" s="315"/>
      <c r="AK31" s="355"/>
      <c r="AL31" s="323">
        <f>IF(AND(DA18,DB18),"",IF(AL30&gt;AO30,"○",IF(AL30=AO30,"△","●")))</f>
      </c>
      <c r="AM31" s="324"/>
      <c r="AN31" s="324"/>
      <c r="AO31" s="324"/>
      <c r="AP31" s="325"/>
      <c r="AQ31" s="323">
        <f>IF(AND(DC18,DD18),"",IF(AQ30&gt;AT30,"○",IF(AQ30=AT30,"△","●")))</f>
      </c>
      <c r="AR31" s="324"/>
      <c r="AS31" s="324"/>
      <c r="AT31" s="324"/>
      <c r="AU31" s="325"/>
      <c r="AV31" s="323">
        <f>IF(AND(DE18,DF18),"",IF(AV30&gt;AY30,"○",IF(AV30=AY30,"△","●")))</f>
      </c>
      <c r="AW31" s="324"/>
      <c r="AX31" s="324"/>
      <c r="AY31" s="324"/>
      <c r="AZ31" s="325"/>
      <c r="BA31" s="323" t="str">
        <f>IF(AND(DG18,DH18),"",IF(BA30&gt;BD30,"○",IF(BA30=BD30,"△","●")))</f>
        <v>●</v>
      </c>
      <c r="BB31" s="324"/>
      <c r="BC31" s="324"/>
      <c r="BD31" s="324"/>
      <c r="BE31" s="368"/>
      <c r="BF31" s="321"/>
      <c r="BG31" s="322"/>
      <c r="BH31" s="320"/>
      <c r="BI31" s="320"/>
      <c r="BJ31" s="322"/>
      <c r="BK31" s="322"/>
      <c r="BL31" s="320"/>
      <c r="BM31" s="320"/>
      <c r="BN31" s="322"/>
      <c r="BO31" s="322"/>
      <c r="BP31" s="320"/>
      <c r="BQ31" s="320"/>
      <c r="BR31" s="330"/>
      <c r="BS31" s="331"/>
      <c r="BT31" s="332"/>
      <c r="BU31" s="322"/>
      <c r="BV31" s="322"/>
      <c r="BW31" s="320"/>
      <c r="BX31" s="320"/>
      <c r="BY31" s="322"/>
      <c r="BZ31" s="322"/>
      <c r="CA31" s="320"/>
      <c r="CB31" s="320"/>
      <c r="CC31" s="322"/>
      <c r="CD31" s="322"/>
      <c r="CE31" s="320"/>
      <c r="CF31" s="320"/>
      <c r="CG31" s="339"/>
      <c r="CH31" s="340"/>
      <c r="CI31" s="341"/>
      <c r="CN31" s="299">
        <v>3</v>
      </c>
      <c r="CO31" s="40" t="b">
        <f>ISNUMBER(H18)</f>
        <v>0</v>
      </c>
      <c r="CP31" s="40" t="b">
        <f>ISNUMBER(K18)</f>
        <v>0</v>
      </c>
      <c r="CQ31" s="40" t="b">
        <f>ISNUMBER(M18)</f>
        <v>0</v>
      </c>
      <c r="CR31" s="40" t="b">
        <f>ISNUMBER(P18)</f>
        <v>0</v>
      </c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</row>
    <row r="32" spans="1:110" s="38" customFormat="1" ht="12.75" customHeight="1">
      <c r="A32" s="307"/>
      <c r="B32" s="310"/>
      <c r="C32" s="291"/>
      <c r="D32" s="291"/>
      <c r="E32" s="291"/>
      <c r="F32" s="291"/>
      <c r="G32" s="316" t="s">
        <v>55</v>
      </c>
      <c r="H32" s="376"/>
      <c r="I32" s="377"/>
      <c r="J32" s="39" t="s">
        <v>54</v>
      </c>
      <c r="K32" s="377"/>
      <c r="L32" s="377"/>
      <c r="M32" s="310"/>
      <c r="N32" s="291"/>
      <c r="O32" s="39" t="s">
        <v>54</v>
      </c>
      <c r="P32" s="291"/>
      <c r="Q32" s="318"/>
      <c r="R32" s="310"/>
      <c r="S32" s="291"/>
      <c r="T32" s="39" t="s">
        <v>54</v>
      </c>
      <c r="U32" s="291"/>
      <c r="V32" s="318"/>
      <c r="W32" s="310"/>
      <c r="X32" s="291"/>
      <c r="Y32" s="39" t="s">
        <v>4</v>
      </c>
      <c r="Z32" s="291"/>
      <c r="AA32" s="318"/>
      <c r="AB32" s="310"/>
      <c r="AC32" s="291"/>
      <c r="AD32" s="39" t="s">
        <v>4</v>
      </c>
      <c r="AE32" s="291"/>
      <c r="AF32" s="318"/>
      <c r="AG32" s="315"/>
      <c r="AH32" s="315"/>
      <c r="AI32" s="315"/>
      <c r="AJ32" s="315"/>
      <c r="AK32" s="355"/>
      <c r="AL32" s="310"/>
      <c r="AM32" s="291"/>
      <c r="AN32" s="39" t="s">
        <v>4</v>
      </c>
      <c r="AO32" s="291"/>
      <c r="AP32" s="318"/>
      <c r="AQ32" s="310"/>
      <c r="AR32" s="291"/>
      <c r="AS32" s="39" t="s">
        <v>4</v>
      </c>
      <c r="AT32" s="291"/>
      <c r="AU32" s="318"/>
      <c r="AV32" s="310"/>
      <c r="AW32" s="291"/>
      <c r="AX32" s="39" t="s">
        <v>4</v>
      </c>
      <c r="AY32" s="291"/>
      <c r="AZ32" s="318"/>
      <c r="BA32" s="310"/>
      <c r="BB32" s="291"/>
      <c r="BC32" s="39" t="s">
        <v>4</v>
      </c>
      <c r="BD32" s="291"/>
      <c r="BE32" s="292"/>
      <c r="BF32" s="319">
        <f>COUNTIF(H33:BE33,"○")</f>
        <v>0</v>
      </c>
      <c r="BG32" s="320"/>
      <c r="BH32" s="320"/>
      <c r="BI32" s="320"/>
      <c r="BJ32" s="320">
        <f>COUNTIF(H33:BE33,"△")</f>
        <v>0</v>
      </c>
      <c r="BK32" s="320"/>
      <c r="BL32" s="320"/>
      <c r="BM32" s="320"/>
      <c r="BN32" s="320">
        <f>COUNTIF(H33:BE33,"●")</f>
        <v>0</v>
      </c>
      <c r="BO32" s="320"/>
      <c r="BP32" s="320"/>
      <c r="BQ32" s="320"/>
      <c r="BR32" s="330"/>
      <c r="BS32" s="331"/>
      <c r="BT32" s="332"/>
      <c r="BU32" s="320">
        <f>SUM(R32,W32,AB32,AQ32,AL32,AV32,BA32,M32,H32)</f>
        <v>0</v>
      </c>
      <c r="BV32" s="320"/>
      <c r="BW32" s="320"/>
      <c r="BX32" s="320"/>
      <c r="BY32" s="320">
        <f>SUM(U32,Z32,AE32,AT32,AO32,AY32,BD32,P32,K32)</f>
        <v>0</v>
      </c>
      <c r="BZ32" s="320"/>
      <c r="CA32" s="320"/>
      <c r="CB32" s="320"/>
      <c r="CC32" s="320">
        <f>BU32-BY32</f>
        <v>0</v>
      </c>
      <c r="CD32" s="320"/>
      <c r="CE32" s="320"/>
      <c r="CF32" s="320"/>
      <c r="CG32" s="339"/>
      <c r="CH32" s="340"/>
      <c r="CI32" s="341"/>
      <c r="CN32" s="299"/>
      <c r="CO32" s="40" t="b">
        <f>ISNUMBER(H20)</f>
        <v>0</v>
      </c>
      <c r="CP32" s="40" t="b">
        <f>ISNUMBER(K20)</f>
        <v>0</v>
      </c>
      <c r="CQ32" s="40" t="b">
        <f>ISNUMBER(M20)</f>
        <v>0</v>
      </c>
      <c r="CR32" s="40" t="b">
        <f>ISNUMBER(P20)</f>
        <v>0</v>
      </c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</row>
    <row r="33" spans="1:110" s="38" customFormat="1" ht="12.75" customHeight="1" thickBot="1">
      <c r="A33" s="346"/>
      <c r="B33" s="311"/>
      <c r="C33" s="312"/>
      <c r="D33" s="312"/>
      <c r="E33" s="312"/>
      <c r="F33" s="312"/>
      <c r="G33" s="317"/>
      <c r="H33" s="362">
        <f>IF(AND(CO38,CP38),IF(H32&gt;K32,"○",IF(H32=K32,"△","●")),"")</f>
      </c>
      <c r="I33" s="312"/>
      <c r="J33" s="312"/>
      <c r="K33" s="312"/>
      <c r="L33" s="312"/>
      <c r="M33" s="311">
        <f>IF(AND(CQ38,CR38),IF(M32&gt;P32,"○",IF(M32=P32,"△","●")),"")</f>
      </c>
      <c r="N33" s="312"/>
      <c r="O33" s="312"/>
      <c r="P33" s="312"/>
      <c r="Q33" s="363"/>
      <c r="R33" s="311"/>
      <c r="S33" s="312"/>
      <c r="T33" s="312"/>
      <c r="U33" s="312"/>
      <c r="V33" s="363"/>
      <c r="W33" s="311">
        <f>IF(AND(CU38,CV38),IF(W32&gt;Z32,"○",IF(W32=Z32,"△","●")),"")</f>
      </c>
      <c r="X33" s="312"/>
      <c r="Y33" s="312"/>
      <c r="Z33" s="312"/>
      <c r="AA33" s="363"/>
      <c r="AB33" s="311">
        <f>IF(AND(CW38,CX38),IF(AB32&gt;AE32,"○",IF(AB32=AE32,"△","●")),"")</f>
      </c>
      <c r="AC33" s="312"/>
      <c r="AD33" s="312"/>
      <c r="AE33" s="312"/>
      <c r="AF33" s="363"/>
      <c r="AG33" s="357"/>
      <c r="AH33" s="357"/>
      <c r="AI33" s="357"/>
      <c r="AJ33" s="357"/>
      <c r="AK33" s="358"/>
      <c r="AL33" s="311">
        <f>IF(AND(DA19,DB19),"",IF(AL32&gt;AO32,"○",IF(AL32=AO32,"△","●")))</f>
      </c>
      <c r="AM33" s="312"/>
      <c r="AN33" s="312"/>
      <c r="AO33" s="312"/>
      <c r="AP33" s="363"/>
      <c r="AQ33" s="311">
        <f>IF(AND(DC19,DD19),"",IF(AQ32&gt;AT32,"○",IF(AQ32=AT32,"△","●")))</f>
      </c>
      <c r="AR33" s="312"/>
      <c r="AS33" s="312"/>
      <c r="AT33" s="312"/>
      <c r="AU33" s="363"/>
      <c r="AV33" s="311">
        <f>IF(AND(DE19,DF19),"",IF(AV32&gt;AY32,"○",IF(AV32=AY32,"△","●")))</f>
      </c>
      <c r="AW33" s="312"/>
      <c r="AX33" s="312"/>
      <c r="AY33" s="312"/>
      <c r="AZ33" s="363"/>
      <c r="BA33" s="311">
        <f>IF(AND(DG19,DH19),"",IF(BA32&gt;BD32,"○",IF(BA32=BD32,"△","●")))</f>
      </c>
      <c r="BB33" s="312"/>
      <c r="BC33" s="312"/>
      <c r="BD33" s="312"/>
      <c r="BE33" s="369"/>
      <c r="BF33" s="367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33"/>
      <c r="BS33" s="334"/>
      <c r="BT33" s="335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39"/>
      <c r="CH33" s="340"/>
      <c r="CI33" s="341"/>
      <c r="CN33" s="299">
        <v>4</v>
      </c>
      <c r="CO33" s="40" t="b">
        <f>ISNUMBER(H22)</f>
        <v>0</v>
      </c>
      <c r="CP33" s="40" t="b">
        <f>ISNUMBER(K22)</f>
        <v>0</v>
      </c>
      <c r="CQ33" s="40" t="b">
        <f>ISNUMBER(M22)</f>
        <v>0</v>
      </c>
      <c r="CR33" s="40" t="b">
        <f>ISNUMBER(P22)</f>
        <v>0</v>
      </c>
      <c r="CS33" s="40" t="b">
        <f>ISNUMBER(R22)</f>
        <v>1</v>
      </c>
      <c r="CT33" s="40" t="b">
        <f>ISNUMBER(U22)</f>
        <v>1</v>
      </c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</row>
    <row r="34" spans="1:110" s="38" customFormat="1" ht="12.75" customHeight="1" thickTop="1">
      <c r="A34" s="307">
        <v>7</v>
      </c>
      <c r="B34" s="347" t="s">
        <v>2</v>
      </c>
      <c r="C34" s="348"/>
      <c r="D34" s="348"/>
      <c r="E34" s="348"/>
      <c r="F34" s="348"/>
      <c r="G34" s="313" t="s">
        <v>53</v>
      </c>
      <c r="H34" s="291">
        <v>6</v>
      </c>
      <c r="I34" s="291"/>
      <c r="J34" s="39" t="s">
        <v>54</v>
      </c>
      <c r="K34" s="291">
        <v>1</v>
      </c>
      <c r="L34" s="291"/>
      <c r="M34" s="310"/>
      <c r="N34" s="291"/>
      <c r="O34" s="39" t="s">
        <v>54</v>
      </c>
      <c r="P34" s="291"/>
      <c r="Q34" s="318"/>
      <c r="R34" s="310">
        <v>2</v>
      </c>
      <c r="S34" s="291"/>
      <c r="T34" s="39" t="s">
        <v>54</v>
      </c>
      <c r="U34" s="291">
        <v>2</v>
      </c>
      <c r="V34" s="318"/>
      <c r="W34" s="310"/>
      <c r="X34" s="291"/>
      <c r="Y34" s="39" t="s">
        <v>4</v>
      </c>
      <c r="Z34" s="291"/>
      <c r="AA34" s="318"/>
      <c r="AB34" s="310"/>
      <c r="AC34" s="291"/>
      <c r="AD34" s="39" t="s">
        <v>4</v>
      </c>
      <c r="AE34" s="291"/>
      <c r="AF34" s="318"/>
      <c r="AG34" s="359"/>
      <c r="AH34" s="348"/>
      <c r="AI34" s="41" t="s">
        <v>4</v>
      </c>
      <c r="AJ34" s="348"/>
      <c r="AK34" s="360"/>
      <c r="AL34" s="315"/>
      <c r="AM34" s="315"/>
      <c r="AN34" s="315"/>
      <c r="AO34" s="315"/>
      <c r="AP34" s="315"/>
      <c r="AQ34" s="310">
        <v>4</v>
      </c>
      <c r="AR34" s="291"/>
      <c r="AS34" s="39" t="s">
        <v>4</v>
      </c>
      <c r="AT34" s="291">
        <v>0</v>
      </c>
      <c r="AU34" s="318"/>
      <c r="AV34" s="310">
        <v>2</v>
      </c>
      <c r="AW34" s="291"/>
      <c r="AX34" s="39" t="s">
        <v>4</v>
      </c>
      <c r="AY34" s="291">
        <v>5</v>
      </c>
      <c r="AZ34" s="318"/>
      <c r="BA34" s="291">
        <v>1</v>
      </c>
      <c r="BB34" s="291"/>
      <c r="BC34" s="39" t="s">
        <v>4</v>
      </c>
      <c r="BD34" s="291">
        <v>2</v>
      </c>
      <c r="BE34" s="292"/>
      <c r="BF34" s="365">
        <f>COUNTIF(H35:BE35,"○")</f>
        <v>2</v>
      </c>
      <c r="BG34" s="366"/>
      <c r="BH34" s="366">
        <f>SUM(BF34:BG37)</f>
        <v>2</v>
      </c>
      <c r="BI34" s="366"/>
      <c r="BJ34" s="366">
        <f>COUNTIF(H35:BE35,"△")</f>
        <v>1</v>
      </c>
      <c r="BK34" s="366"/>
      <c r="BL34" s="366">
        <f>SUM(BJ34:BK37)</f>
        <v>1</v>
      </c>
      <c r="BM34" s="366"/>
      <c r="BN34" s="366">
        <f>COUNTIF(H35:BE35,"●")</f>
        <v>2</v>
      </c>
      <c r="BO34" s="366"/>
      <c r="BP34" s="366">
        <f>SUM(BN34:BO37)</f>
        <v>2</v>
      </c>
      <c r="BQ34" s="366"/>
      <c r="BR34" s="370">
        <f>SUM(BH34*3,BL34)</f>
        <v>7</v>
      </c>
      <c r="BS34" s="371"/>
      <c r="BT34" s="372"/>
      <c r="BU34" s="366">
        <f>SUM(R34,W34,AB34,AG34,AV34,AQ34,BA34,M34,H34)</f>
        <v>15</v>
      </c>
      <c r="BV34" s="366"/>
      <c r="BW34" s="366">
        <f>SUM(BU34:BV37)</f>
        <v>15</v>
      </c>
      <c r="BX34" s="366"/>
      <c r="BY34" s="366">
        <f>SUM(U34,Z34,AE34,AJ34,AY34,AT34,BD34,P34,K34)</f>
        <v>10</v>
      </c>
      <c r="BZ34" s="366"/>
      <c r="CA34" s="366">
        <f>SUM(BY34:BZ37)</f>
        <v>10</v>
      </c>
      <c r="CB34" s="366"/>
      <c r="CC34" s="366">
        <f>BU34-BY34</f>
        <v>5</v>
      </c>
      <c r="CD34" s="366"/>
      <c r="CE34" s="366">
        <f>BW34-CA34</f>
        <v>5</v>
      </c>
      <c r="CF34" s="366"/>
      <c r="CG34" s="373">
        <f>RANK(DK14,$DK$8:$DK$17)</f>
        <v>4</v>
      </c>
      <c r="CH34" s="374"/>
      <c r="CI34" s="375"/>
      <c r="CN34" s="299"/>
      <c r="CO34" s="40" t="b">
        <f>ISNUMBER(H24)</f>
        <v>0</v>
      </c>
      <c r="CP34" s="40" t="b">
        <f>ISNUMBER(K24)</f>
        <v>0</v>
      </c>
      <c r="CQ34" s="40" t="b">
        <f>ISNUMBER(M24)</f>
        <v>0</v>
      </c>
      <c r="CR34" s="40" t="b">
        <f>ISNUMBER(P24)</f>
        <v>0</v>
      </c>
      <c r="CS34" s="40" t="b">
        <f>ISNUMBER(R24)</f>
        <v>0</v>
      </c>
      <c r="CT34" s="40" t="b">
        <f>ISNUMBER(U24)</f>
        <v>0</v>
      </c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</row>
    <row r="35" spans="1:110" s="38" customFormat="1" ht="12.75" customHeight="1">
      <c r="A35" s="307"/>
      <c r="B35" s="310"/>
      <c r="C35" s="291"/>
      <c r="D35" s="291"/>
      <c r="E35" s="291"/>
      <c r="F35" s="291"/>
      <c r="G35" s="314"/>
      <c r="H35" s="361" t="s">
        <v>232</v>
      </c>
      <c r="I35" s="324"/>
      <c r="J35" s="324"/>
      <c r="K35" s="324"/>
      <c r="L35" s="324"/>
      <c r="M35" s="323">
        <f>IF(AND(CQ39,CR39),IF(M34&gt;P34,"○",IF(M34=P34,"△",IF(M34&lt;P34,"●"))),"")</f>
      </c>
      <c r="N35" s="324"/>
      <c r="O35" s="324"/>
      <c r="P35" s="324"/>
      <c r="Q35" s="325"/>
      <c r="R35" s="323" t="s">
        <v>164</v>
      </c>
      <c r="S35" s="324"/>
      <c r="T35" s="324"/>
      <c r="U35" s="324"/>
      <c r="V35" s="325"/>
      <c r="W35" s="323"/>
      <c r="X35" s="324"/>
      <c r="Y35" s="324"/>
      <c r="Z35" s="324"/>
      <c r="AA35" s="325"/>
      <c r="AB35" s="323"/>
      <c r="AC35" s="324"/>
      <c r="AD35" s="324"/>
      <c r="AE35" s="324"/>
      <c r="AF35" s="325"/>
      <c r="AG35" s="323">
        <f>IF(AND(CY39,CZ39),IF(AG34&gt;AJ34,"○",IF(AG34=AJ34,"△",IF(AG34&lt;AJ34,"●"))),"")</f>
      </c>
      <c r="AH35" s="324"/>
      <c r="AI35" s="324"/>
      <c r="AJ35" s="324"/>
      <c r="AK35" s="325"/>
      <c r="AL35" s="315"/>
      <c r="AM35" s="315"/>
      <c r="AN35" s="315"/>
      <c r="AO35" s="315"/>
      <c r="AP35" s="315"/>
      <c r="AQ35" s="323" t="str">
        <f>IF(AND(DC20,DD20),"",IF(AQ34&gt;AT34,"○",IF(AQ34=AT34,"△","●")))</f>
        <v>○</v>
      </c>
      <c r="AR35" s="324"/>
      <c r="AS35" s="324"/>
      <c r="AT35" s="324"/>
      <c r="AU35" s="325"/>
      <c r="AV35" s="323" t="str">
        <f>IF(AND(DE20,DF20),"",IF(AV34&gt;AY34,"○",IF(AV34=AY34,"△","●")))</f>
        <v>●</v>
      </c>
      <c r="AW35" s="324"/>
      <c r="AX35" s="324"/>
      <c r="AY35" s="324"/>
      <c r="AZ35" s="325"/>
      <c r="BA35" s="323" t="str">
        <f>IF(AND(DG20,DH20),"",IF(BA34&gt;BD34,"○",IF(BA34=BD34,"△","●")))</f>
        <v>●</v>
      </c>
      <c r="BB35" s="324"/>
      <c r="BC35" s="324"/>
      <c r="BD35" s="324"/>
      <c r="BE35" s="325"/>
      <c r="BF35" s="321"/>
      <c r="BG35" s="322"/>
      <c r="BH35" s="320"/>
      <c r="BI35" s="320"/>
      <c r="BJ35" s="322"/>
      <c r="BK35" s="322"/>
      <c r="BL35" s="320"/>
      <c r="BM35" s="320"/>
      <c r="BN35" s="322"/>
      <c r="BO35" s="322"/>
      <c r="BP35" s="320"/>
      <c r="BQ35" s="320"/>
      <c r="BR35" s="330"/>
      <c r="BS35" s="331"/>
      <c r="BT35" s="332"/>
      <c r="BU35" s="322"/>
      <c r="BV35" s="322"/>
      <c r="BW35" s="320"/>
      <c r="BX35" s="320"/>
      <c r="BY35" s="322"/>
      <c r="BZ35" s="322"/>
      <c r="CA35" s="320"/>
      <c r="CB35" s="320"/>
      <c r="CC35" s="322"/>
      <c r="CD35" s="322"/>
      <c r="CE35" s="320"/>
      <c r="CF35" s="320"/>
      <c r="CG35" s="339"/>
      <c r="CH35" s="340"/>
      <c r="CI35" s="341"/>
      <c r="CN35" s="299">
        <v>5</v>
      </c>
      <c r="CO35" s="40" t="b">
        <f>ISNUMBER(H26)</f>
        <v>0</v>
      </c>
      <c r="CP35" s="40" t="b">
        <f>ISNUMBER(K26)</f>
        <v>0</v>
      </c>
      <c r="CQ35" s="40" t="b">
        <f>ISNUMBER(M26)</f>
        <v>0</v>
      </c>
      <c r="CR35" s="40" t="b">
        <f>ISNUMBER(P26)</f>
        <v>0</v>
      </c>
      <c r="CS35" s="40" t="b">
        <f>ISNUMBER(R26)</f>
        <v>0</v>
      </c>
      <c r="CT35" s="40" t="b">
        <f>ISNUMBER(U26)</f>
        <v>0</v>
      </c>
      <c r="CU35" s="40" t="b">
        <f>ISNUMBER(W26)</f>
        <v>1</v>
      </c>
      <c r="CV35" s="40" t="b">
        <f>ISNUMBER(Z26)</f>
        <v>1</v>
      </c>
      <c r="CW35" s="40"/>
      <c r="CX35" s="40"/>
      <c r="CY35" s="40"/>
      <c r="CZ35" s="40"/>
      <c r="DA35" s="40"/>
      <c r="DB35" s="40"/>
      <c r="DC35" s="40"/>
      <c r="DD35" s="40"/>
      <c r="DE35" s="40"/>
      <c r="DF35" s="40"/>
    </row>
    <row r="36" spans="1:110" s="38" customFormat="1" ht="12.75" customHeight="1">
      <c r="A36" s="307"/>
      <c r="B36" s="310"/>
      <c r="C36" s="291"/>
      <c r="D36" s="291"/>
      <c r="E36" s="291"/>
      <c r="F36" s="291"/>
      <c r="G36" s="316" t="s">
        <v>55</v>
      </c>
      <c r="H36" s="376"/>
      <c r="I36" s="377"/>
      <c r="J36" s="39" t="s">
        <v>54</v>
      </c>
      <c r="K36" s="377"/>
      <c r="L36" s="377"/>
      <c r="M36" s="310"/>
      <c r="N36" s="291"/>
      <c r="O36" s="39" t="s">
        <v>54</v>
      </c>
      <c r="P36" s="291"/>
      <c r="Q36" s="318"/>
      <c r="R36" s="310"/>
      <c r="S36" s="291"/>
      <c r="T36" s="39" t="s">
        <v>54</v>
      </c>
      <c r="U36" s="291"/>
      <c r="V36" s="318"/>
      <c r="W36" s="310"/>
      <c r="X36" s="291"/>
      <c r="Y36" s="39" t="s">
        <v>4</v>
      </c>
      <c r="Z36" s="291"/>
      <c r="AA36" s="318"/>
      <c r="AB36" s="310"/>
      <c r="AC36" s="291"/>
      <c r="AD36" s="39" t="s">
        <v>4</v>
      </c>
      <c r="AE36" s="291"/>
      <c r="AF36" s="318"/>
      <c r="AG36" s="310"/>
      <c r="AH36" s="291"/>
      <c r="AI36" s="39" t="s">
        <v>4</v>
      </c>
      <c r="AJ36" s="291"/>
      <c r="AK36" s="318"/>
      <c r="AL36" s="315"/>
      <c r="AM36" s="315"/>
      <c r="AN36" s="315"/>
      <c r="AO36" s="315"/>
      <c r="AP36" s="315"/>
      <c r="AQ36" s="310"/>
      <c r="AR36" s="291"/>
      <c r="AS36" s="39" t="s">
        <v>4</v>
      </c>
      <c r="AT36" s="291"/>
      <c r="AU36" s="318"/>
      <c r="AV36" s="310"/>
      <c r="AW36" s="291"/>
      <c r="AX36" s="39" t="s">
        <v>4</v>
      </c>
      <c r="AY36" s="291"/>
      <c r="AZ36" s="318"/>
      <c r="BA36" s="310"/>
      <c r="BB36" s="291"/>
      <c r="BC36" s="39" t="s">
        <v>4</v>
      </c>
      <c r="BD36" s="291"/>
      <c r="BE36" s="318"/>
      <c r="BF36" s="319">
        <f>COUNTIF(H37:BE37,"○")</f>
        <v>0</v>
      </c>
      <c r="BG36" s="320"/>
      <c r="BH36" s="320"/>
      <c r="BI36" s="320"/>
      <c r="BJ36" s="320">
        <f>COUNTIF(H37:BE37,"△")</f>
        <v>0</v>
      </c>
      <c r="BK36" s="320"/>
      <c r="BL36" s="320"/>
      <c r="BM36" s="320"/>
      <c r="BN36" s="320">
        <f>COUNTIF(H37:BE37,"●")</f>
        <v>0</v>
      </c>
      <c r="BO36" s="320"/>
      <c r="BP36" s="320"/>
      <c r="BQ36" s="320"/>
      <c r="BR36" s="330"/>
      <c r="BS36" s="331"/>
      <c r="BT36" s="332"/>
      <c r="BU36" s="320">
        <f>SUM(R36,W36,AB36,AG36,AV36,AQ36,BA36,M36,H36)</f>
        <v>0</v>
      </c>
      <c r="BV36" s="320"/>
      <c r="BW36" s="320"/>
      <c r="BX36" s="320"/>
      <c r="BY36" s="320">
        <f>SUM(U36,Z36,AE36,AJ36,AY36,AT36,BD36,P36,K36)</f>
        <v>0</v>
      </c>
      <c r="BZ36" s="320"/>
      <c r="CA36" s="320"/>
      <c r="CB36" s="320"/>
      <c r="CC36" s="320">
        <f>BU36-BY36</f>
        <v>0</v>
      </c>
      <c r="CD36" s="320"/>
      <c r="CE36" s="320"/>
      <c r="CF36" s="320"/>
      <c r="CG36" s="339"/>
      <c r="CH36" s="340"/>
      <c r="CI36" s="341"/>
      <c r="CN36" s="299"/>
      <c r="CO36" s="40" t="b">
        <f>ISNUMBER(H28)</f>
        <v>0</v>
      </c>
      <c r="CP36" s="40" t="b">
        <f>ISNUMBER(K28)</f>
        <v>0</v>
      </c>
      <c r="CQ36" s="40" t="b">
        <f>ISNUMBER(M28)</f>
        <v>0</v>
      </c>
      <c r="CR36" s="40" t="b">
        <f>ISNUMBER(P28)</f>
        <v>0</v>
      </c>
      <c r="CS36" s="40" t="b">
        <f>ISNUMBER(R28)</f>
        <v>0</v>
      </c>
      <c r="CT36" s="40" t="b">
        <f>ISNUMBER(U28)</f>
        <v>0</v>
      </c>
      <c r="CU36" s="40" t="b">
        <f>ISNUMBER(W28)</f>
        <v>0</v>
      </c>
      <c r="CV36" s="40" t="b">
        <f>ISNUMBER(Z28)</f>
        <v>0</v>
      </c>
      <c r="CW36" s="40"/>
      <c r="CX36" s="40"/>
      <c r="CY36" s="40"/>
      <c r="CZ36" s="40"/>
      <c r="DA36" s="40"/>
      <c r="DB36" s="40"/>
      <c r="DC36" s="40"/>
      <c r="DD36" s="40"/>
      <c r="DE36" s="40"/>
      <c r="DF36" s="40"/>
    </row>
    <row r="37" spans="1:110" s="38" customFormat="1" ht="12.75" customHeight="1" thickBot="1">
      <c r="A37" s="307"/>
      <c r="B37" s="311"/>
      <c r="C37" s="312"/>
      <c r="D37" s="312"/>
      <c r="E37" s="312"/>
      <c r="F37" s="312"/>
      <c r="G37" s="317"/>
      <c r="H37" s="362"/>
      <c r="I37" s="312"/>
      <c r="J37" s="312"/>
      <c r="K37" s="312"/>
      <c r="L37" s="363"/>
      <c r="M37" s="311">
        <f>IF(AND(CQ40,CR40),IF(M36&gt;P36,"○",IF(M36=P36,"△","●")),"")</f>
      </c>
      <c r="N37" s="312"/>
      <c r="O37" s="312"/>
      <c r="P37" s="312"/>
      <c r="Q37" s="363"/>
      <c r="R37" s="323"/>
      <c r="S37" s="324"/>
      <c r="T37" s="324"/>
      <c r="U37" s="324"/>
      <c r="V37" s="325"/>
      <c r="W37" s="311"/>
      <c r="X37" s="312"/>
      <c r="Y37" s="312"/>
      <c r="Z37" s="312"/>
      <c r="AA37" s="363"/>
      <c r="AB37" s="311"/>
      <c r="AC37" s="312"/>
      <c r="AD37" s="312"/>
      <c r="AE37" s="312"/>
      <c r="AF37" s="363"/>
      <c r="AG37" s="311">
        <f>IF(AND(CY40,CZ40),IF(AG36&gt;AJ36,"○",IF(AG36=AJ36,"△","●")),"")</f>
      </c>
      <c r="AH37" s="312"/>
      <c r="AI37" s="312"/>
      <c r="AJ37" s="312"/>
      <c r="AK37" s="363"/>
      <c r="AL37" s="315"/>
      <c r="AM37" s="315"/>
      <c r="AN37" s="315"/>
      <c r="AO37" s="315"/>
      <c r="AP37" s="315"/>
      <c r="AQ37" s="310">
        <f>IF(AND(DC21,DD21),"",IF(AQ36&gt;AT36,"○",IF(AQ36=AT36,"△","●")))</f>
      </c>
      <c r="AR37" s="291"/>
      <c r="AS37" s="291"/>
      <c r="AT37" s="291"/>
      <c r="AU37" s="318"/>
      <c r="AV37" s="310">
        <f>IF(AND(DE21,DF21),"",IF(AV36&gt;AY36,"○",IF(AV36=AY36,"△","●")))</f>
      </c>
      <c r="AW37" s="291"/>
      <c r="AX37" s="291"/>
      <c r="AY37" s="291"/>
      <c r="AZ37" s="318"/>
      <c r="BA37" s="310">
        <f>IF(AND(DG21,DH21),"",IF(BA36&gt;BD36,"○",IF(BA36=BD36,"△","●")))</f>
      </c>
      <c r="BB37" s="291"/>
      <c r="BC37" s="291"/>
      <c r="BD37" s="291"/>
      <c r="BE37" s="318"/>
      <c r="BF37" s="367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33"/>
      <c r="BS37" s="334"/>
      <c r="BT37" s="335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39"/>
      <c r="CH37" s="340"/>
      <c r="CI37" s="341"/>
      <c r="CN37" s="299">
        <v>6</v>
      </c>
      <c r="CO37" s="40" t="b">
        <f>ISNUMBER(H30)</f>
        <v>0</v>
      </c>
      <c r="CP37" s="40" t="b">
        <f>ISNUMBER(K30)</f>
        <v>0</v>
      </c>
      <c r="CQ37" s="40" t="b">
        <f>ISNUMBER(M30)</f>
        <v>1</v>
      </c>
      <c r="CR37" s="40" t="b">
        <f>ISNUMBER(P30)</f>
        <v>1</v>
      </c>
      <c r="CS37" s="40" t="b">
        <f>ISNUMBER(R30)</f>
        <v>0</v>
      </c>
      <c r="CT37" s="40" t="b">
        <f>ISNUMBER(U30)</f>
        <v>0</v>
      </c>
      <c r="CU37" s="40" t="b">
        <f>ISNUMBER(W30)</f>
        <v>1</v>
      </c>
      <c r="CV37" s="40" t="b">
        <f>ISNUMBER(Z30)</f>
        <v>1</v>
      </c>
      <c r="CW37" s="40" t="b">
        <f>ISNUMBER(AB30)</f>
        <v>1</v>
      </c>
      <c r="CX37" s="40" t="b">
        <f>ISNUMBER(AE30)</f>
        <v>1</v>
      </c>
      <c r="CY37" s="40"/>
      <c r="CZ37" s="40"/>
      <c r="DA37" s="40"/>
      <c r="DB37" s="40"/>
      <c r="DC37" s="40"/>
      <c r="DD37" s="40"/>
      <c r="DE37" s="40"/>
      <c r="DF37" s="40"/>
    </row>
    <row r="38" spans="1:110" s="38" customFormat="1" ht="12.75" customHeight="1" thickTop="1">
      <c r="A38" s="345">
        <v>8</v>
      </c>
      <c r="B38" s="347" t="s">
        <v>103</v>
      </c>
      <c r="C38" s="348"/>
      <c r="D38" s="348"/>
      <c r="E38" s="348"/>
      <c r="F38" s="348"/>
      <c r="G38" s="313" t="s">
        <v>53</v>
      </c>
      <c r="H38" s="349">
        <v>2</v>
      </c>
      <c r="I38" s="348"/>
      <c r="J38" s="41" t="s">
        <v>54</v>
      </c>
      <c r="K38" s="348">
        <v>2</v>
      </c>
      <c r="L38" s="348"/>
      <c r="M38" s="359">
        <v>3</v>
      </c>
      <c r="N38" s="348"/>
      <c r="O38" s="41" t="s">
        <v>54</v>
      </c>
      <c r="P38" s="348">
        <v>1</v>
      </c>
      <c r="Q38" s="360"/>
      <c r="R38" s="359"/>
      <c r="S38" s="348"/>
      <c r="T38" s="41" t="s">
        <v>54</v>
      </c>
      <c r="U38" s="348"/>
      <c r="V38" s="360"/>
      <c r="W38" s="359"/>
      <c r="X38" s="348"/>
      <c r="Y38" s="41" t="s">
        <v>4</v>
      </c>
      <c r="Z38" s="348"/>
      <c r="AA38" s="360"/>
      <c r="AB38" s="359"/>
      <c r="AC38" s="348"/>
      <c r="AD38" s="41" t="s">
        <v>4</v>
      </c>
      <c r="AE38" s="348"/>
      <c r="AF38" s="360"/>
      <c r="AG38" s="359"/>
      <c r="AH38" s="348"/>
      <c r="AI38" s="41" t="s">
        <v>4</v>
      </c>
      <c r="AJ38" s="348"/>
      <c r="AK38" s="360"/>
      <c r="AL38" s="359">
        <v>0</v>
      </c>
      <c r="AM38" s="348"/>
      <c r="AN38" s="41" t="s">
        <v>4</v>
      </c>
      <c r="AO38" s="348">
        <v>4</v>
      </c>
      <c r="AP38" s="360"/>
      <c r="AQ38" s="352"/>
      <c r="AR38" s="352"/>
      <c r="AS38" s="352"/>
      <c r="AT38" s="352"/>
      <c r="AU38" s="353"/>
      <c r="AV38" s="359">
        <v>3</v>
      </c>
      <c r="AW38" s="348"/>
      <c r="AX38" s="41" t="s">
        <v>4</v>
      </c>
      <c r="AY38" s="348">
        <v>1</v>
      </c>
      <c r="AZ38" s="360"/>
      <c r="BA38" s="348">
        <v>2</v>
      </c>
      <c r="BB38" s="348"/>
      <c r="BC38" s="41" t="s">
        <v>4</v>
      </c>
      <c r="BD38" s="348">
        <v>2</v>
      </c>
      <c r="BE38" s="364"/>
      <c r="BF38" s="365">
        <f>COUNTIF(H39:BE39,"○")</f>
        <v>2</v>
      </c>
      <c r="BG38" s="366"/>
      <c r="BH38" s="366">
        <f>SUM(BF38:BG41)</f>
        <v>2</v>
      </c>
      <c r="BI38" s="366"/>
      <c r="BJ38" s="366">
        <f>COUNTIF(H39:BE39,"△")</f>
        <v>2</v>
      </c>
      <c r="BK38" s="366"/>
      <c r="BL38" s="366">
        <f>SUM(BJ38:BK41)</f>
        <v>2</v>
      </c>
      <c r="BM38" s="366"/>
      <c r="BN38" s="366">
        <f>COUNTIF(H39:BE39,"●")</f>
        <v>1</v>
      </c>
      <c r="BO38" s="366"/>
      <c r="BP38" s="366">
        <f>SUM(BN38:BO41)</f>
        <v>1</v>
      </c>
      <c r="BQ38" s="366"/>
      <c r="BR38" s="370">
        <f>SUM(BH38*3,BL38)</f>
        <v>8</v>
      </c>
      <c r="BS38" s="371"/>
      <c r="BT38" s="372"/>
      <c r="BU38" s="366">
        <f>SUM(R38,W38,AB38,AG38,AL38,AV38,BA38,M38,H38)</f>
        <v>10</v>
      </c>
      <c r="BV38" s="366"/>
      <c r="BW38" s="366">
        <f>SUM(BU38:BV41)</f>
        <v>10</v>
      </c>
      <c r="BX38" s="366"/>
      <c r="BY38" s="366">
        <f>SUM(U38,Z38,AE38,AJ38,AO38,AY38,BD38,P38,K38)</f>
        <v>10</v>
      </c>
      <c r="BZ38" s="366"/>
      <c r="CA38" s="366">
        <f>SUM(BY38:BZ41)</f>
        <v>10</v>
      </c>
      <c r="CB38" s="366"/>
      <c r="CC38" s="366">
        <f>BU38-BY38</f>
        <v>0</v>
      </c>
      <c r="CD38" s="366"/>
      <c r="CE38" s="366">
        <f>BW38-CA38</f>
        <v>0</v>
      </c>
      <c r="CF38" s="366"/>
      <c r="CG38" s="373">
        <f>RANK(DK15,$DK$8:$DK$17)</f>
        <v>3</v>
      </c>
      <c r="CH38" s="374"/>
      <c r="CI38" s="375"/>
      <c r="CN38" s="299"/>
      <c r="CO38" s="40" t="b">
        <f>ISNUMBER(H32)</f>
        <v>0</v>
      </c>
      <c r="CP38" s="40" t="b">
        <f>ISNUMBER(K32)</f>
        <v>0</v>
      </c>
      <c r="CQ38" s="40" t="b">
        <f>ISNUMBER(M32)</f>
        <v>0</v>
      </c>
      <c r="CR38" s="40" t="b">
        <f>ISNUMBER(P32)</f>
        <v>0</v>
      </c>
      <c r="CS38" s="40" t="b">
        <f>ISNUMBER(R32)</f>
        <v>0</v>
      </c>
      <c r="CT38" s="40" t="b">
        <f>ISNUMBER(U32)</f>
        <v>0</v>
      </c>
      <c r="CU38" s="40" t="b">
        <f>ISNUMBER(W32)</f>
        <v>0</v>
      </c>
      <c r="CV38" s="40" t="b">
        <f>ISNUMBER(Z32)</f>
        <v>0</v>
      </c>
      <c r="CW38" s="40" t="b">
        <f>ISNUMBER(AB32)</f>
        <v>0</v>
      </c>
      <c r="CX38" s="40" t="b">
        <f>ISNUMBER(AE32)</f>
        <v>0</v>
      </c>
      <c r="CY38" s="40"/>
      <c r="CZ38" s="40"/>
      <c r="DA38" s="40"/>
      <c r="DB38" s="40"/>
      <c r="DC38" s="40"/>
      <c r="DD38" s="40"/>
      <c r="DE38" s="40"/>
      <c r="DF38" s="40"/>
    </row>
    <row r="39" spans="1:110" s="38" customFormat="1" ht="12.75" customHeight="1">
      <c r="A39" s="307"/>
      <c r="B39" s="310"/>
      <c r="C39" s="291"/>
      <c r="D39" s="291"/>
      <c r="E39" s="291"/>
      <c r="F39" s="291"/>
      <c r="G39" s="314"/>
      <c r="H39" s="361" t="s">
        <v>164</v>
      </c>
      <c r="I39" s="324"/>
      <c r="J39" s="324"/>
      <c r="K39" s="324"/>
      <c r="L39" s="324"/>
      <c r="M39" s="323" t="str">
        <f>IF(AND(CQ41,CR41),IF(M38&gt;P38,"○",IF(M38=P38,"△",IF(M38&lt;P38,"●"))),"")</f>
        <v>○</v>
      </c>
      <c r="N39" s="324"/>
      <c r="O39" s="324"/>
      <c r="P39" s="324"/>
      <c r="Q39" s="325"/>
      <c r="R39" s="323"/>
      <c r="S39" s="324"/>
      <c r="T39" s="324"/>
      <c r="U39" s="324"/>
      <c r="V39" s="325"/>
      <c r="W39" s="323"/>
      <c r="X39" s="324"/>
      <c r="Y39" s="324"/>
      <c r="Z39" s="324"/>
      <c r="AA39" s="325"/>
      <c r="AB39" s="323"/>
      <c r="AC39" s="324"/>
      <c r="AD39" s="324"/>
      <c r="AE39" s="324"/>
      <c r="AF39" s="325"/>
      <c r="AG39" s="323">
        <f>IF(AND(CY41,CZ41),IF(AG38&gt;AJ38,"○",IF(AG38=AJ38,"△",IF(AG38&lt;AJ38,"●"))),"")</f>
      </c>
      <c r="AH39" s="324"/>
      <c r="AI39" s="324"/>
      <c r="AJ39" s="324"/>
      <c r="AK39" s="325"/>
      <c r="AL39" s="323" t="str">
        <f>IF(AND(DA41,DB41),IF(AL38&gt;AO38,"○",IF(AL38=AO38,"△",IF(AL38&lt;AO38,"●"))),"")</f>
        <v>●</v>
      </c>
      <c r="AM39" s="324"/>
      <c r="AN39" s="324"/>
      <c r="AO39" s="324"/>
      <c r="AP39" s="325"/>
      <c r="AQ39" s="315"/>
      <c r="AR39" s="315"/>
      <c r="AS39" s="315"/>
      <c r="AT39" s="315"/>
      <c r="AU39" s="355"/>
      <c r="AV39" s="323" t="str">
        <f>IF(AND(DE22,DF22),"",IF(AV38&gt;AY38,"○",IF(AV38=AY38,"△","●")))</f>
        <v>○</v>
      </c>
      <c r="AW39" s="324"/>
      <c r="AX39" s="324"/>
      <c r="AY39" s="324"/>
      <c r="AZ39" s="325"/>
      <c r="BA39" s="323" t="str">
        <f>IF(AND(DG22,DH22),"",IF(BA38&gt;BD38,"○",IF(BA38=BD38,"△","●")))</f>
        <v>△</v>
      </c>
      <c r="BB39" s="324"/>
      <c r="BC39" s="324"/>
      <c r="BD39" s="324"/>
      <c r="BE39" s="368"/>
      <c r="BF39" s="321"/>
      <c r="BG39" s="322"/>
      <c r="BH39" s="320"/>
      <c r="BI39" s="320"/>
      <c r="BJ39" s="322"/>
      <c r="BK39" s="322"/>
      <c r="BL39" s="320"/>
      <c r="BM39" s="320"/>
      <c r="BN39" s="322"/>
      <c r="BO39" s="322"/>
      <c r="BP39" s="320"/>
      <c r="BQ39" s="320"/>
      <c r="BR39" s="330"/>
      <c r="BS39" s="331"/>
      <c r="BT39" s="332"/>
      <c r="BU39" s="322"/>
      <c r="BV39" s="322"/>
      <c r="BW39" s="320"/>
      <c r="BX39" s="320"/>
      <c r="BY39" s="322"/>
      <c r="BZ39" s="322"/>
      <c r="CA39" s="320"/>
      <c r="CB39" s="320"/>
      <c r="CC39" s="322"/>
      <c r="CD39" s="322"/>
      <c r="CE39" s="320"/>
      <c r="CF39" s="320"/>
      <c r="CG39" s="339"/>
      <c r="CH39" s="340"/>
      <c r="CI39" s="341"/>
      <c r="CN39" s="299">
        <v>7</v>
      </c>
      <c r="CO39" s="40" t="b">
        <f>ISNUMBER(H34)</f>
        <v>1</v>
      </c>
      <c r="CP39" s="40" t="b">
        <f>ISNUMBER(K34)</f>
        <v>1</v>
      </c>
      <c r="CQ39" s="40" t="b">
        <f>ISNUMBER(M34)</f>
        <v>0</v>
      </c>
      <c r="CR39" s="40" t="b">
        <f>ISNUMBER(P34)</f>
        <v>0</v>
      </c>
      <c r="CS39" s="40" t="b">
        <f>ISNUMBER(R34)</f>
        <v>1</v>
      </c>
      <c r="CT39" s="40" t="b">
        <f>ISNUMBER(U34)</f>
        <v>1</v>
      </c>
      <c r="CU39" s="40" t="b">
        <f>ISNUMBER(W34)</f>
        <v>0</v>
      </c>
      <c r="CV39" s="40" t="b">
        <f>ISNUMBER(Z34)</f>
        <v>0</v>
      </c>
      <c r="CW39" s="40" t="b">
        <f>ISNUMBER(AB34)</f>
        <v>0</v>
      </c>
      <c r="CX39" s="40" t="b">
        <f>ISNUMBER(AE34)</f>
        <v>0</v>
      </c>
      <c r="CY39" s="40" t="b">
        <f>ISNUMBER(AG34)</f>
        <v>0</v>
      </c>
      <c r="CZ39" s="40" t="b">
        <f>ISNUMBER(AJ34)</f>
        <v>0</v>
      </c>
      <c r="DA39" s="40"/>
      <c r="DB39" s="40"/>
      <c r="DC39" s="40"/>
      <c r="DD39" s="40"/>
      <c r="DE39" s="40"/>
      <c r="DF39" s="40"/>
    </row>
    <row r="40" spans="1:110" s="38" customFormat="1" ht="12.75" customHeight="1">
      <c r="A40" s="307"/>
      <c r="B40" s="310"/>
      <c r="C40" s="291"/>
      <c r="D40" s="291"/>
      <c r="E40" s="291"/>
      <c r="F40" s="291"/>
      <c r="G40" s="316" t="s">
        <v>55</v>
      </c>
      <c r="H40" s="376"/>
      <c r="I40" s="377"/>
      <c r="J40" s="39" t="s">
        <v>54</v>
      </c>
      <c r="K40" s="377"/>
      <c r="L40" s="377"/>
      <c r="M40" s="310"/>
      <c r="N40" s="291"/>
      <c r="O40" s="39" t="s">
        <v>54</v>
      </c>
      <c r="P40" s="291"/>
      <c r="Q40" s="318"/>
      <c r="R40" s="310"/>
      <c r="S40" s="291"/>
      <c r="T40" s="39" t="s">
        <v>54</v>
      </c>
      <c r="U40" s="291"/>
      <c r="V40" s="318"/>
      <c r="W40" s="310"/>
      <c r="X40" s="291"/>
      <c r="Y40" s="39" t="s">
        <v>54</v>
      </c>
      <c r="Z40" s="291"/>
      <c r="AA40" s="318"/>
      <c r="AB40" s="310"/>
      <c r="AC40" s="291"/>
      <c r="AD40" s="39" t="s">
        <v>4</v>
      </c>
      <c r="AE40" s="291"/>
      <c r="AF40" s="318"/>
      <c r="AG40" s="310"/>
      <c r="AH40" s="291"/>
      <c r="AI40" s="39" t="s">
        <v>4</v>
      </c>
      <c r="AJ40" s="291"/>
      <c r="AK40" s="318"/>
      <c r="AL40" s="310"/>
      <c r="AM40" s="291"/>
      <c r="AN40" s="39" t="s">
        <v>4</v>
      </c>
      <c r="AO40" s="291"/>
      <c r="AP40" s="318"/>
      <c r="AQ40" s="315"/>
      <c r="AR40" s="315"/>
      <c r="AS40" s="315"/>
      <c r="AT40" s="315"/>
      <c r="AU40" s="355"/>
      <c r="AV40" s="310"/>
      <c r="AW40" s="291"/>
      <c r="AX40" s="39" t="s">
        <v>4</v>
      </c>
      <c r="AY40" s="291"/>
      <c r="AZ40" s="318"/>
      <c r="BA40" s="310"/>
      <c r="BB40" s="291"/>
      <c r="BC40" s="39" t="s">
        <v>4</v>
      </c>
      <c r="BD40" s="291"/>
      <c r="BE40" s="292"/>
      <c r="BF40" s="319">
        <f>COUNTIF(H41:BE41,"○")</f>
        <v>0</v>
      </c>
      <c r="BG40" s="320"/>
      <c r="BH40" s="320"/>
      <c r="BI40" s="320"/>
      <c r="BJ40" s="320">
        <f>COUNTIF(H41:BE41,"△")</f>
        <v>0</v>
      </c>
      <c r="BK40" s="320"/>
      <c r="BL40" s="320"/>
      <c r="BM40" s="320"/>
      <c r="BN40" s="320">
        <f>COUNTIF(H41:BE41,"●")</f>
        <v>0</v>
      </c>
      <c r="BO40" s="320"/>
      <c r="BP40" s="320"/>
      <c r="BQ40" s="320"/>
      <c r="BR40" s="330"/>
      <c r="BS40" s="331"/>
      <c r="BT40" s="332"/>
      <c r="BU40" s="320">
        <f>SUM(R40,W40,AB40,AG40,AL40,AV40,BA40,M40,H40)</f>
        <v>0</v>
      </c>
      <c r="BV40" s="320"/>
      <c r="BW40" s="320"/>
      <c r="BX40" s="320"/>
      <c r="BY40" s="320">
        <f>SUM(U40,Z40,AE40,AJ40,AO40,AY40,BD40,P40,K40)</f>
        <v>0</v>
      </c>
      <c r="BZ40" s="320"/>
      <c r="CA40" s="320"/>
      <c r="CB40" s="320"/>
      <c r="CC40" s="320">
        <f>BU40-BY40</f>
        <v>0</v>
      </c>
      <c r="CD40" s="320"/>
      <c r="CE40" s="320"/>
      <c r="CF40" s="320"/>
      <c r="CG40" s="339"/>
      <c r="CH40" s="340"/>
      <c r="CI40" s="341"/>
      <c r="CN40" s="299"/>
      <c r="CO40" s="40" t="b">
        <f>ISNUMBER(H36)</f>
        <v>0</v>
      </c>
      <c r="CP40" s="40" t="b">
        <f>ISNUMBER(K36)</f>
        <v>0</v>
      </c>
      <c r="CQ40" s="40" t="b">
        <f>ISNUMBER(M36)</f>
        <v>0</v>
      </c>
      <c r="CR40" s="40" t="b">
        <f>ISNUMBER(P36)</f>
        <v>0</v>
      </c>
      <c r="CS40" s="40" t="b">
        <f>ISNUMBER(R36)</f>
        <v>0</v>
      </c>
      <c r="CT40" s="40" t="b">
        <f>ISNUMBER(U36)</f>
        <v>0</v>
      </c>
      <c r="CU40" s="40" t="b">
        <f>ISNUMBER(W36)</f>
        <v>0</v>
      </c>
      <c r="CV40" s="40" t="b">
        <f>ISNUMBER(Z36)</f>
        <v>0</v>
      </c>
      <c r="CW40" s="40" t="b">
        <f>ISNUMBER(AB36)</f>
        <v>0</v>
      </c>
      <c r="CX40" s="40" t="b">
        <f>ISNUMBER(AE36)</f>
        <v>0</v>
      </c>
      <c r="CY40" s="40" t="b">
        <f>ISNUMBER(AG36)</f>
        <v>0</v>
      </c>
      <c r="CZ40" s="40" t="b">
        <f>ISNUMBER(AJ36)</f>
        <v>0</v>
      </c>
      <c r="DA40" s="40"/>
      <c r="DB40" s="40"/>
      <c r="DC40" s="40"/>
      <c r="DD40" s="40"/>
      <c r="DE40" s="40"/>
      <c r="DF40" s="40"/>
    </row>
    <row r="41" spans="1:110" s="38" customFormat="1" ht="12.75" customHeight="1" thickBot="1">
      <c r="A41" s="346"/>
      <c r="B41" s="311"/>
      <c r="C41" s="312"/>
      <c r="D41" s="312"/>
      <c r="E41" s="312"/>
      <c r="F41" s="312"/>
      <c r="G41" s="317"/>
      <c r="H41" s="362">
        <f>IF(AND(CO42,CP42),IF(H40&gt;K40,"○",IF(H40=K40,"△","●")),"")</f>
      </c>
      <c r="I41" s="312"/>
      <c r="J41" s="312"/>
      <c r="K41" s="312"/>
      <c r="L41" s="312"/>
      <c r="M41" s="311">
        <f>IF(AND(CQ42,CR42),IF(M40&gt;P40,"○",IF(M40=P40,"△","●")),"")</f>
      </c>
      <c r="N41" s="312"/>
      <c r="O41" s="312"/>
      <c r="P41" s="312"/>
      <c r="Q41" s="363"/>
      <c r="R41" s="311">
        <f>IF(AND(CS42,CT42),IF(R40&gt;U40,"○",IF(R40=U40,"△","●")),"")</f>
      </c>
      <c r="S41" s="312"/>
      <c r="T41" s="312"/>
      <c r="U41" s="312"/>
      <c r="V41" s="363"/>
      <c r="W41" s="311">
        <f>IF(AND(CU42,CV42),IF(W40&gt;Z40,"○",IF(W40=Z40,"△","●")),"")</f>
      </c>
      <c r="X41" s="312"/>
      <c r="Y41" s="312"/>
      <c r="Z41" s="312"/>
      <c r="AA41" s="363"/>
      <c r="AB41" s="311">
        <f>IF(AND(CW42,CX42),IF(AB40&gt;AE40,"○",IF(AB40=AE40,"△","●")),"")</f>
      </c>
      <c r="AC41" s="312"/>
      <c r="AD41" s="312"/>
      <c r="AE41" s="312"/>
      <c r="AF41" s="363"/>
      <c r="AG41" s="311">
        <f>IF(AND(CY42,CZ42),IF(AG40&gt;AJ40,"○",IF(AG40=AJ40,"△","●")),"")</f>
      </c>
      <c r="AH41" s="312"/>
      <c r="AI41" s="312"/>
      <c r="AJ41" s="312"/>
      <c r="AK41" s="363"/>
      <c r="AL41" s="311">
        <f>IF(AND(DA42,DB42),IF(AL40&gt;AO40,"○",IF(AL40=AO40,"△","●")),"")</f>
      </c>
      <c r="AM41" s="312"/>
      <c r="AN41" s="312"/>
      <c r="AO41" s="312"/>
      <c r="AP41" s="363"/>
      <c r="AQ41" s="357"/>
      <c r="AR41" s="357"/>
      <c r="AS41" s="357"/>
      <c r="AT41" s="357"/>
      <c r="AU41" s="358"/>
      <c r="AV41" s="311">
        <f>IF(AND(DE23,DF23),"",IF(AV40&gt;AY40,"○",IF(AV40=AY40,"△","●")))</f>
      </c>
      <c r="AW41" s="312"/>
      <c r="AX41" s="312"/>
      <c r="AY41" s="312"/>
      <c r="AZ41" s="363"/>
      <c r="BA41" s="311">
        <f>IF(AND(DG23,DH23),"",IF(BA40&gt;BD40,"○",IF(BA40=BD40,"△","●")))</f>
      </c>
      <c r="BB41" s="312"/>
      <c r="BC41" s="312"/>
      <c r="BD41" s="312"/>
      <c r="BE41" s="369"/>
      <c r="BF41" s="367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33"/>
      <c r="BS41" s="334"/>
      <c r="BT41" s="335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39"/>
      <c r="CH41" s="340"/>
      <c r="CI41" s="341"/>
      <c r="CN41" s="299">
        <v>8</v>
      </c>
      <c r="CO41" s="40" t="b">
        <f>ISNUMBER(H38)</f>
        <v>1</v>
      </c>
      <c r="CP41" s="40" t="b">
        <f>ISNUMBER(K38)</f>
        <v>1</v>
      </c>
      <c r="CQ41" s="40" t="b">
        <f>ISNUMBER(M38)</f>
        <v>1</v>
      </c>
      <c r="CR41" s="40" t="b">
        <f>ISNUMBER(P38)</f>
        <v>1</v>
      </c>
      <c r="CS41" s="40" t="b">
        <f>ISNUMBER(R38)</f>
        <v>0</v>
      </c>
      <c r="CT41" s="40" t="b">
        <f>ISNUMBER(U38)</f>
        <v>0</v>
      </c>
      <c r="CU41" s="40" t="b">
        <f>ISNUMBER(W38)</f>
        <v>0</v>
      </c>
      <c r="CV41" s="40" t="b">
        <f>ISNUMBER(Z38)</f>
        <v>0</v>
      </c>
      <c r="CW41" s="40" t="b">
        <f>ISNUMBER(AB38)</f>
        <v>0</v>
      </c>
      <c r="CX41" s="40" t="b">
        <f>ISNUMBER(AE38)</f>
        <v>0</v>
      </c>
      <c r="CY41" s="40" t="b">
        <f>ISNUMBER(AG38)</f>
        <v>0</v>
      </c>
      <c r="CZ41" s="40" t="b">
        <f>ISNUMBER(AJ38)</f>
        <v>0</v>
      </c>
      <c r="DA41" s="40" t="b">
        <f>ISNUMBER(AL38)</f>
        <v>1</v>
      </c>
      <c r="DB41" s="40" t="b">
        <f>ISNUMBER(AO38)</f>
        <v>1</v>
      </c>
      <c r="DC41" s="40"/>
      <c r="DD41" s="40"/>
      <c r="DE41" s="40"/>
      <c r="DF41" s="40"/>
    </row>
    <row r="42" spans="1:110" s="38" customFormat="1" ht="12.75" customHeight="1" thickTop="1">
      <c r="A42" s="345">
        <v>9</v>
      </c>
      <c r="B42" s="359" t="s">
        <v>99</v>
      </c>
      <c r="C42" s="348"/>
      <c r="D42" s="348"/>
      <c r="E42" s="348"/>
      <c r="F42" s="348"/>
      <c r="G42" s="313" t="s">
        <v>53</v>
      </c>
      <c r="H42" s="349"/>
      <c r="I42" s="348"/>
      <c r="J42" s="41" t="s">
        <v>54</v>
      </c>
      <c r="K42" s="348"/>
      <c r="L42" s="348"/>
      <c r="M42" s="359"/>
      <c r="N42" s="348"/>
      <c r="O42" s="41" t="s">
        <v>54</v>
      </c>
      <c r="P42" s="348"/>
      <c r="Q42" s="360"/>
      <c r="R42" s="359">
        <v>1</v>
      </c>
      <c r="S42" s="348"/>
      <c r="T42" s="41" t="s">
        <v>54</v>
      </c>
      <c r="U42" s="348">
        <v>2</v>
      </c>
      <c r="V42" s="360"/>
      <c r="W42" s="359"/>
      <c r="X42" s="348"/>
      <c r="Y42" s="41" t="s">
        <v>4</v>
      </c>
      <c r="Z42" s="348"/>
      <c r="AA42" s="360"/>
      <c r="AB42" s="310">
        <v>2</v>
      </c>
      <c r="AC42" s="291"/>
      <c r="AD42" s="41" t="s">
        <v>4</v>
      </c>
      <c r="AE42" s="348">
        <v>0</v>
      </c>
      <c r="AF42" s="360"/>
      <c r="AG42" s="359"/>
      <c r="AH42" s="348"/>
      <c r="AI42" s="41" t="s">
        <v>4</v>
      </c>
      <c r="AJ42" s="348"/>
      <c r="AK42" s="360"/>
      <c r="AL42" s="359">
        <v>5</v>
      </c>
      <c r="AM42" s="348"/>
      <c r="AN42" s="41" t="s">
        <v>4</v>
      </c>
      <c r="AO42" s="348">
        <v>2</v>
      </c>
      <c r="AP42" s="360"/>
      <c r="AQ42" s="359">
        <v>1</v>
      </c>
      <c r="AR42" s="348"/>
      <c r="AS42" s="41" t="s">
        <v>4</v>
      </c>
      <c r="AT42" s="348">
        <v>3</v>
      </c>
      <c r="AU42" s="360"/>
      <c r="AV42" s="315"/>
      <c r="AW42" s="315"/>
      <c r="AX42" s="315"/>
      <c r="AY42" s="315"/>
      <c r="AZ42" s="355"/>
      <c r="BA42" s="359">
        <v>2</v>
      </c>
      <c r="BB42" s="348"/>
      <c r="BC42" s="41" t="s">
        <v>4</v>
      </c>
      <c r="BD42" s="348">
        <v>2</v>
      </c>
      <c r="BE42" s="364"/>
      <c r="BF42" s="365">
        <f>COUNTIF(H43:BE43,"○")</f>
        <v>2</v>
      </c>
      <c r="BG42" s="366"/>
      <c r="BH42" s="366">
        <f>SUM(BF42:BG45)</f>
        <v>2</v>
      </c>
      <c r="BI42" s="366"/>
      <c r="BJ42" s="366">
        <f>COUNTIF(H43:BE43,"△")</f>
        <v>1</v>
      </c>
      <c r="BK42" s="366"/>
      <c r="BL42" s="366">
        <f>SUM(BJ42:BK45)</f>
        <v>1</v>
      </c>
      <c r="BM42" s="366"/>
      <c r="BN42" s="366">
        <f>COUNTIF(H43:BE43,"●")</f>
        <v>2</v>
      </c>
      <c r="BO42" s="366"/>
      <c r="BP42" s="366">
        <f>SUM(BN42:BO45)</f>
        <v>2</v>
      </c>
      <c r="BQ42" s="366"/>
      <c r="BR42" s="370">
        <f>SUM(BH42*3,BL42)</f>
        <v>7</v>
      </c>
      <c r="BS42" s="371"/>
      <c r="BT42" s="372"/>
      <c r="BU42" s="366">
        <f>SUM(R42,W42,AB42,AG42,AL42,AQ42,BA42,M42,H42)</f>
        <v>11</v>
      </c>
      <c r="BV42" s="366"/>
      <c r="BW42" s="366">
        <f>SUM(BU42:BV45)</f>
        <v>11</v>
      </c>
      <c r="BX42" s="366"/>
      <c r="BY42" s="366">
        <f>SUM(U42,Z42,AE42,AJ42,AO42,AT42,BD42,P42,K42)</f>
        <v>9</v>
      </c>
      <c r="BZ42" s="366"/>
      <c r="CA42" s="366">
        <f>SUM(BY42:BZ45)</f>
        <v>9</v>
      </c>
      <c r="CB42" s="366"/>
      <c r="CC42" s="366">
        <f>BU42-BY42</f>
        <v>2</v>
      </c>
      <c r="CD42" s="366"/>
      <c r="CE42" s="366">
        <f>BW42-CA42</f>
        <v>2</v>
      </c>
      <c r="CF42" s="366"/>
      <c r="CG42" s="373">
        <f>RANK(DK16,$DK$8:$DK$17)</f>
        <v>5</v>
      </c>
      <c r="CH42" s="374"/>
      <c r="CI42" s="375"/>
      <c r="CN42" s="299"/>
      <c r="CO42" s="40" t="b">
        <f>ISNUMBER(H40)</f>
        <v>0</v>
      </c>
      <c r="CP42" s="40" t="b">
        <f>ISNUMBER(K40)</f>
        <v>0</v>
      </c>
      <c r="CQ42" s="40" t="b">
        <f>ISNUMBER(M40)</f>
        <v>0</v>
      </c>
      <c r="CR42" s="40" t="b">
        <f>ISNUMBER(P40)</f>
        <v>0</v>
      </c>
      <c r="CS42" s="40" t="b">
        <f>ISNUMBER(R40)</f>
        <v>0</v>
      </c>
      <c r="CT42" s="40" t="b">
        <f>ISNUMBER(U40)</f>
        <v>0</v>
      </c>
      <c r="CU42" s="40" t="b">
        <f>ISNUMBER(W40)</f>
        <v>0</v>
      </c>
      <c r="CV42" s="40" t="b">
        <f>ISNUMBER(Z40)</f>
        <v>0</v>
      </c>
      <c r="CW42" s="40" t="b">
        <f>ISNUMBER(AB40)</f>
        <v>0</v>
      </c>
      <c r="CX42" s="40" t="b">
        <f>ISNUMBER(AE40)</f>
        <v>0</v>
      </c>
      <c r="CY42" s="40" t="b">
        <f>ISNUMBER(AG40)</f>
        <v>0</v>
      </c>
      <c r="CZ42" s="40" t="b">
        <f>ISNUMBER(AJ40)</f>
        <v>0</v>
      </c>
      <c r="DA42" s="40" t="b">
        <f>ISNUMBER(AL40)</f>
        <v>0</v>
      </c>
      <c r="DB42" s="40" t="b">
        <f>ISNUMBER(AO40)</f>
        <v>0</v>
      </c>
      <c r="DC42" s="40"/>
      <c r="DD42" s="40"/>
      <c r="DE42" s="40"/>
      <c r="DF42" s="40"/>
    </row>
    <row r="43" spans="1:110" s="38" customFormat="1" ht="12.75" customHeight="1">
      <c r="A43" s="307"/>
      <c r="B43" s="310"/>
      <c r="C43" s="291"/>
      <c r="D43" s="291"/>
      <c r="E43" s="291"/>
      <c r="F43" s="291"/>
      <c r="G43" s="314"/>
      <c r="H43" s="361">
        <f>IF(AND(CO43,CP43),IF(H42&gt;K42,"○",IF(H42=K42,"△",IF(H42&lt;K42,"●"))),"")</f>
      </c>
      <c r="I43" s="324"/>
      <c r="J43" s="324"/>
      <c r="K43" s="324"/>
      <c r="L43" s="324"/>
      <c r="M43" s="323">
        <f>IF(AND(CQ43,CR43),IF(M42&gt;P42,"○",IF(M42=P42,"△",IF(M42&lt;P42,"●"))),"")</f>
      </c>
      <c r="N43" s="324"/>
      <c r="O43" s="324"/>
      <c r="P43" s="324"/>
      <c r="Q43" s="325"/>
      <c r="R43" s="323" t="str">
        <f>IF(AND(CS43,CT43),IF(R42&gt;U42,"○",IF(R42=U42,"△",IF(R42&lt;U42,"●"))),"")</f>
        <v>●</v>
      </c>
      <c r="S43" s="324"/>
      <c r="T43" s="324"/>
      <c r="U43" s="324"/>
      <c r="V43" s="325"/>
      <c r="W43" s="323"/>
      <c r="X43" s="324"/>
      <c r="Y43" s="324"/>
      <c r="Z43" s="324"/>
      <c r="AA43" s="325"/>
      <c r="AB43" s="323" t="str">
        <f>IF(AND(CW43,CX43),IF(AB42&gt;AE42,"○",IF(AB42=AE42,"△",IF(AB42&lt;AE42,"●"))),"")</f>
        <v>○</v>
      </c>
      <c r="AC43" s="324"/>
      <c r="AD43" s="324"/>
      <c r="AE43" s="324"/>
      <c r="AF43" s="325"/>
      <c r="AG43" s="323">
        <f>IF(AND(CY43,CZ43),IF(AG42&gt;AJ42,"○",IF(AG42=AJ42,"△",IF(AG42&lt;AJ42,"●"))),"")</f>
      </c>
      <c r="AH43" s="324"/>
      <c r="AI43" s="324"/>
      <c r="AJ43" s="324"/>
      <c r="AK43" s="325"/>
      <c r="AL43" s="323" t="str">
        <f>IF(AND(DA43,DB43),IF(AL42&gt;AO42,"○",IF(AL42=AO42,"△",IF(AL42&lt;AO42,"●"))),"")</f>
        <v>○</v>
      </c>
      <c r="AM43" s="324"/>
      <c r="AN43" s="324"/>
      <c r="AO43" s="324"/>
      <c r="AP43" s="325"/>
      <c r="AQ43" s="323" t="str">
        <f>IF(AND(DC43,DD43),IF(AQ42&gt;AT42,"○",IF(AQ42=AT42,"△",IF(AQ42&lt;AT42,"●"))),"")</f>
        <v>●</v>
      </c>
      <c r="AR43" s="324"/>
      <c r="AS43" s="324"/>
      <c r="AT43" s="324"/>
      <c r="AU43" s="325"/>
      <c r="AV43" s="315"/>
      <c r="AW43" s="315"/>
      <c r="AX43" s="315"/>
      <c r="AY43" s="315"/>
      <c r="AZ43" s="355"/>
      <c r="BA43" s="323" t="str">
        <f>IF(AND(DG24,DH24),"",IF(BA42&gt;BD42,"○",IF(BA42=BD42,"△","●")))</f>
        <v>△</v>
      </c>
      <c r="BB43" s="324"/>
      <c r="BC43" s="324"/>
      <c r="BD43" s="324"/>
      <c r="BE43" s="368"/>
      <c r="BF43" s="321"/>
      <c r="BG43" s="322"/>
      <c r="BH43" s="320"/>
      <c r="BI43" s="320"/>
      <c r="BJ43" s="322"/>
      <c r="BK43" s="322"/>
      <c r="BL43" s="320"/>
      <c r="BM43" s="320"/>
      <c r="BN43" s="322"/>
      <c r="BO43" s="322"/>
      <c r="BP43" s="320"/>
      <c r="BQ43" s="320"/>
      <c r="BR43" s="330"/>
      <c r="BS43" s="331"/>
      <c r="BT43" s="332"/>
      <c r="BU43" s="322"/>
      <c r="BV43" s="322"/>
      <c r="BW43" s="320"/>
      <c r="BX43" s="320"/>
      <c r="BY43" s="322"/>
      <c r="BZ43" s="322"/>
      <c r="CA43" s="320"/>
      <c r="CB43" s="320"/>
      <c r="CC43" s="322"/>
      <c r="CD43" s="322"/>
      <c r="CE43" s="320"/>
      <c r="CF43" s="320"/>
      <c r="CG43" s="339"/>
      <c r="CH43" s="340"/>
      <c r="CI43" s="341"/>
      <c r="CN43" s="299">
        <v>9</v>
      </c>
      <c r="CO43" s="40" t="b">
        <f>ISNUMBER(H42)</f>
        <v>0</v>
      </c>
      <c r="CP43" s="40" t="b">
        <f>ISNUMBER(K42)</f>
        <v>0</v>
      </c>
      <c r="CQ43" s="40" t="b">
        <f>ISNUMBER(M42)</f>
        <v>0</v>
      </c>
      <c r="CR43" s="40" t="b">
        <f>ISNUMBER(P42)</f>
        <v>0</v>
      </c>
      <c r="CS43" s="40" t="b">
        <f>ISNUMBER(R42)</f>
        <v>1</v>
      </c>
      <c r="CT43" s="40" t="b">
        <f>ISNUMBER(U42)</f>
        <v>1</v>
      </c>
      <c r="CU43" s="40" t="b">
        <f>ISNUMBER(W42)</f>
        <v>0</v>
      </c>
      <c r="CV43" s="40" t="b">
        <f>ISNUMBER(Z42)</f>
        <v>0</v>
      </c>
      <c r="CW43" s="40" t="b">
        <f>ISNUMBER(AB42)</f>
        <v>1</v>
      </c>
      <c r="CX43" s="40" t="b">
        <f>ISNUMBER(AE42)</f>
        <v>1</v>
      </c>
      <c r="CY43" s="40" t="b">
        <f>ISNUMBER(AG42)</f>
        <v>0</v>
      </c>
      <c r="CZ43" s="40" t="b">
        <f>ISNUMBER(AJ42)</f>
        <v>0</v>
      </c>
      <c r="DA43" s="40" t="b">
        <f>ISNUMBER(AL42)</f>
        <v>1</v>
      </c>
      <c r="DB43" s="40" t="b">
        <f>ISNUMBER(AO42)</f>
        <v>1</v>
      </c>
      <c r="DC43" s="40" t="b">
        <f>ISNUMBER(AQ42)</f>
        <v>1</v>
      </c>
      <c r="DD43" s="40" t="b">
        <f>ISNUMBER(AT42)</f>
        <v>1</v>
      </c>
      <c r="DE43" s="40"/>
      <c r="DF43" s="40"/>
    </row>
    <row r="44" spans="1:110" s="38" customFormat="1" ht="12.75" customHeight="1">
      <c r="A44" s="307"/>
      <c r="B44" s="310"/>
      <c r="C44" s="291"/>
      <c r="D44" s="291"/>
      <c r="E44" s="291"/>
      <c r="F44" s="291"/>
      <c r="G44" s="316" t="s">
        <v>55</v>
      </c>
      <c r="H44" s="376"/>
      <c r="I44" s="377"/>
      <c r="J44" s="39" t="s">
        <v>54</v>
      </c>
      <c r="K44" s="377"/>
      <c r="L44" s="377"/>
      <c r="M44" s="310"/>
      <c r="N44" s="291"/>
      <c r="O44" s="39" t="s">
        <v>54</v>
      </c>
      <c r="P44" s="291"/>
      <c r="Q44" s="318"/>
      <c r="R44" s="310"/>
      <c r="S44" s="291"/>
      <c r="T44" s="39" t="s">
        <v>54</v>
      </c>
      <c r="U44" s="291"/>
      <c r="V44" s="318"/>
      <c r="W44" s="310"/>
      <c r="X44" s="291"/>
      <c r="Y44" s="39" t="s">
        <v>54</v>
      </c>
      <c r="Z44" s="291"/>
      <c r="AA44" s="318"/>
      <c r="AB44" s="310"/>
      <c r="AC44" s="291"/>
      <c r="AD44" s="39" t="s">
        <v>4</v>
      </c>
      <c r="AE44" s="291"/>
      <c r="AF44" s="318"/>
      <c r="AG44" s="310"/>
      <c r="AH44" s="291"/>
      <c r="AI44" s="39" t="s">
        <v>4</v>
      </c>
      <c r="AJ44" s="291"/>
      <c r="AK44" s="318"/>
      <c r="AL44" s="310"/>
      <c r="AM44" s="291"/>
      <c r="AN44" s="39" t="s">
        <v>4</v>
      </c>
      <c r="AO44" s="291"/>
      <c r="AP44" s="318"/>
      <c r="AQ44" s="310"/>
      <c r="AR44" s="291"/>
      <c r="AS44" s="39" t="s">
        <v>4</v>
      </c>
      <c r="AT44" s="291"/>
      <c r="AU44" s="318"/>
      <c r="AV44" s="315"/>
      <c r="AW44" s="315"/>
      <c r="AX44" s="315"/>
      <c r="AY44" s="315"/>
      <c r="AZ44" s="355"/>
      <c r="BA44" s="310"/>
      <c r="BB44" s="291"/>
      <c r="BC44" s="39" t="s">
        <v>4</v>
      </c>
      <c r="BD44" s="291"/>
      <c r="BE44" s="292"/>
      <c r="BF44" s="319">
        <f>COUNTIF(H45:BE45,"○")</f>
        <v>0</v>
      </c>
      <c r="BG44" s="320"/>
      <c r="BH44" s="320"/>
      <c r="BI44" s="320"/>
      <c r="BJ44" s="320">
        <f>COUNTIF(H45:BE45,"△")</f>
        <v>0</v>
      </c>
      <c r="BK44" s="320"/>
      <c r="BL44" s="320"/>
      <c r="BM44" s="320"/>
      <c r="BN44" s="320">
        <f>COUNTIF(H45:BE45,"●")</f>
        <v>0</v>
      </c>
      <c r="BO44" s="320"/>
      <c r="BP44" s="320"/>
      <c r="BQ44" s="320"/>
      <c r="BR44" s="330"/>
      <c r="BS44" s="331"/>
      <c r="BT44" s="332"/>
      <c r="BU44" s="320">
        <f>SUM(R44,W44,AB44,AG44,AL44,AQ44,BA44,M44,H44)</f>
        <v>0</v>
      </c>
      <c r="BV44" s="320"/>
      <c r="BW44" s="320"/>
      <c r="BX44" s="320"/>
      <c r="BY44" s="320">
        <f>SUM(U44,Z44,AE44,AJ44,AO44,AT44,BD44,P44,K44)</f>
        <v>0</v>
      </c>
      <c r="BZ44" s="320"/>
      <c r="CA44" s="320"/>
      <c r="CB44" s="320"/>
      <c r="CC44" s="320">
        <f>BU44-BY44</f>
        <v>0</v>
      </c>
      <c r="CD44" s="320"/>
      <c r="CE44" s="320"/>
      <c r="CF44" s="320"/>
      <c r="CG44" s="339"/>
      <c r="CH44" s="340"/>
      <c r="CI44" s="341"/>
      <c r="CN44" s="299"/>
      <c r="CO44" s="40" t="b">
        <f>ISNUMBER(H44)</f>
        <v>0</v>
      </c>
      <c r="CP44" s="40" t="b">
        <f>ISNUMBER(K44)</f>
        <v>0</v>
      </c>
      <c r="CQ44" s="40" t="b">
        <f>ISNUMBER(M44)</f>
        <v>0</v>
      </c>
      <c r="CR44" s="40" t="b">
        <f>ISNUMBER(P44)</f>
        <v>0</v>
      </c>
      <c r="CS44" s="40" t="b">
        <f>ISNUMBER(R44)</f>
        <v>0</v>
      </c>
      <c r="CT44" s="40" t="b">
        <f>ISNUMBER(U44)</f>
        <v>0</v>
      </c>
      <c r="CU44" s="40" t="b">
        <f>ISNUMBER(W44)</f>
        <v>0</v>
      </c>
      <c r="CV44" s="40" t="b">
        <f>ISNUMBER(Z44)</f>
        <v>0</v>
      </c>
      <c r="CW44" s="40" t="b">
        <f>ISNUMBER(AB44)</f>
        <v>0</v>
      </c>
      <c r="CX44" s="40" t="b">
        <f>ISNUMBER(AE44)</f>
        <v>0</v>
      </c>
      <c r="CY44" s="40" t="b">
        <f>ISNUMBER(AG44)</f>
        <v>0</v>
      </c>
      <c r="CZ44" s="40" t="b">
        <f>ISNUMBER(AJ44)</f>
        <v>0</v>
      </c>
      <c r="DA44" s="40" t="b">
        <f>ISNUMBER(AL44)</f>
        <v>0</v>
      </c>
      <c r="DB44" s="40" t="b">
        <f>ISNUMBER(AO44)</f>
        <v>0</v>
      </c>
      <c r="DC44" s="40" t="b">
        <f>ISNUMBER(AQ44)</f>
        <v>0</v>
      </c>
      <c r="DD44" s="40" t="b">
        <f>ISNUMBER(AT44)</f>
        <v>0</v>
      </c>
      <c r="DE44" s="40"/>
      <c r="DF44" s="40"/>
    </row>
    <row r="45" spans="1:110" s="38" customFormat="1" ht="12.75" customHeight="1" thickBot="1">
      <c r="A45" s="346"/>
      <c r="B45" s="311"/>
      <c r="C45" s="312"/>
      <c r="D45" s="312"/>
      <c r="E45" s="312"/>
      <c r="F45" s="312"/>
      <c r="G45" s="317"/>
      <c r="H45" s="362">
        <f>IF(AND(CO44,CP44),IF(H44&gt;K44,"○",IF(H44=K44,"△","●")),"")</f>
      </c>
      <c r="I45" s="312"/>
      <c r="J45" s="312"/>
      <c r="K45" s="312"/>
      <c r="L45" s="312"/>
      <c r="M45" s="311">
        <f>IF(AND(CQ44,CR44),IF(M44&gt;P44,"○",IF(M44=P44,"△","●")),"")</f>
      </c>
      <c r="N45" s="312"/>
      <c r="O45" s="312"/>
      <c r="P45" s="312"/>
      <c r="Q45" s="363"/>
      <c r="R45" s="311">
        <f>IF(AND(CS44,CT44),IF(R44&gt;U44,"○",IF(R44=U44,"△","●")),"")</f>
      </c>
      <c r="S45" s="312"/>
      <c r="T45" s="312"/>
      <c r="U45" s="312"/>
      <c r="V45" s="363"/>
      <c r="W45" s="311">
        <f>IF(AND(CU44,CV44),IF(W44&gt;Z44,"○",IF(W44=Z44,"△","●")),"")</f>
      </c>
      <c r="X45" s="312"/>
      <c r="Y45" s="312"/>
      <c r="Z45" s="312"/>
      <c r="AA45" s="363"/>
      <c r="AB45" s="311">
        <f>IF(AND(CW44,CX44),IF(AB44&gt;AE44,"○",IF(AB44=AE44,"△","●")),"")</f>
      </c>
      <c r="AC45" s="312"/>
      <c r="AD45" s="312"/>
      <c r="AE45" s="312"/>
      <c r="AF45" s="363"/>
      <c r="AG45" s="311">
        <f>IF(AND(CY44,CZ44),IF(AG44&gt;AJ44,"○",IF(AG44=AJ44,"△","●")),"")</f>
      </c>
      <c r="AH45" s="312"/>
      <c r="AI45" s="312"/>
      <c r="AJ45" s="312"/>
      <c r="AK45" s="363"/>
      <c r="AL45" s="311">
        <f>IF(AND(DA44,DB44),IF(AL44&gt;AO44,"○",IF(AL44=AO44,"△","●")),"")</f>
      </c>
      <c r="AM45" s="312"/>
      <c r="AN45" s="312"/>
      <c r="AO45" s="312"/>
      <c r="AP45" s="363"/>
      <c r="AQ45" s="311">
        <f>IF(AND(DC44,DD44),IF(AQ44&gt;AT44,"○",IF(AQ44=AT44,"△","●")),"")</f>
      </c>
      <c r="AR45" s="312"/>
      <c r="AS45" s="312"/>
      <c r="AT45" s="312"/>
      <c r="AU45" s="363"/>
      <c r="AV45" s="357"/>
      <c r="AW45" s="357"/>
      <c r="AX45" s="357"/>
      <c r="AY45" s="357"/>
      <c r="AZ45" s="358"/>
      <c r="BA45" s="311">
        <f>IF(AND(DG25,DH25),"",IF(BA44&gt;BD44,"○",IF(BA44=BD44,"△","●")))</f>
      </c>
      <c r="BB45" s="312"/>
      <c r="BC45" s="312"/>
      <c r="BD45" s="312"/>
      <c r="BE45" s="369"/>
      <c r="BF45" s="367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33"/>
      <c r="BS45" s="334"/>
      <c r="BT45" s="335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39"/>
      <c r="CH45" s="340"/>
      <c r="CI45" s="341"/>
      <c r="CN45" s="299">
        <v>10</v>
      </c>
      <c r="CO45" s="40" t="b">
        <f>ISNUMBER(H46)</f>
        <v>0</v>
      </c>
      <c r="CP45" s="40" t="b">
        <f>ISNUMBER(K46)</f>
        <v>0</v>
      </c>
      <c r="CQ45" s="40" t="b">
        <f>ISNUMBER(M46)</f>
        <v>0</v>
      </c>
      <c r="CR45" s="40" t="b">
        <f>ISNUMBER(P46)</f>
        <v>0</v>
      </c>
      <c r="CS45" s="40" t="b">
        <f>ISNUMBER(R46)</f>
        <v>1</v>
      </c>
      <c r="CT45" s="40" t="b">
        <f>ISNUMBER(U46)</f>
        <v>1</v>
      </c>
      <c r="CU45" s="40" t="b">
        <f>ISNUMBER(W46)</f>
        <v>0</v>
      </c>
      <c r="CV45" s="40" t="b">
        <f>ISNUMBER(Z46)</f>
        <v>0</v>
      </c>
      <c r="CW45" s="40" t="b">
        <f>ISNUMBER(AB46)</f>
        <v>0</v>
      </c>
      <c r="CX45" s="40" t="b">
        <f>ISNUMBER(AE46)</f>
        <v>0</v>
      </c>
      <c r="CY45" s="40" t="b">
        <f>ISNUMBER(AG46)</f>
        <v>1</v>
      </c>
      <c r="CZ45" s="40" t="b">
        <f>ISNUMBER(AJ46)</f>
        <v>1</v>
      </c>
      <c r="DA45" s="40" t="b">
        <f>ISNUMBER(AL46)</f>
        <v>1</v>
      </c>
      <c r="DB45" s="40" t="b">
        <f>ISNUMBER(AO46)</f>
        <v>1</v>
      </c>
      <c r="DC45" s="40" t="b">
        <f>ISNUMBER(AQ46)</f>
        <v>1</v>
      </c>
      <c r="DD45" s="40" t="b">
        <f>ISNUMBER(AT46)</f>
        <v>1</v>
      </c>
      <c r="DE45" s="40" t="b">
        <f>ISNUMBER(AV46)</f>
        <v>1</v>
      </c>
      <c r="DF45" s="40" t="b">
        <f>ISNUMBER(AY46)</f>
        <v>1</v>
      </c>
    </row>
    <row r="46" spans="1:110" s="38" customFormat="1" ht="12.75" customHeight="1" thickTop="1">
      <c r="A46" s="307">
        <v>10</v>
      </c>
      <c r="B46" s="359" t="s">
        <v>104</v>
      </c>
      <c r="C46" s="348"/>
      <c r="D46" s="348"/>
      <c r="E46" s="348"/>
      <c r="F46" s="348"/>
      <c r="G46" s="313" t="s">
        <v>53</v>
      </c>
      <c r="H46" s="291"/>
      <c r="I46" s="291"/>
      <c r="J46" s="39" t="s">
        <v>54</v>
      </c>
      <c r="K46" s="291"/>
      <c r="L46" s="291"/>
      <c r="M46" s="310"/>
      <c r="N46" s="291"/>
      <c r="O46" s="39" t="s">
        <v>54</v>
      </c>
      <c r="P46" s="291"/>
      <c r="Q46" s="318"/>
      <c r="R46" s="310">
        <v>0</v>
      </c>
      <c r="S46" s="291"/>
      <c r="T46" s="39" t="s">
        <v>54</v>
      </c>
      <c r="U46" s="291">
        <v>1</v>
      </c>
      <c r="V46" s="318"/>
      <c r="W46" s="310"/>
      <c r="X46" s="291"/>
      <c r="Y46" s="39" t="s">
        <v>4</v>
      </c>
      <c r="Z46" s="291"/>
      <c r="AA46" s="318"/>
      <c r="AB46" s="310"/>
      <c r="AC46" s="291"/>
      <c r="AD46" s="39" t="s">
        <v>4</v>
      </c>
      <c r="AE46" s="291"/>
      <c r="AF46" s="318"/>
      <c r="AG46" s="310">
        <v>1</v>
      </c>
      <c r="AH46" s="291"/>
      <c r="AI46" s="39" t="s">
        <v>4</v>
      </c>
      <c r="AJ46" s="291">
        <v>0</v>
      </c>
      <c r="AK46" s="318"/>
      <c r="AL46" s="310">
        <v>2</v>
      </c>
      <c r="AM46" s="291"/>
      <c r="AN46" s="39" t="s">
        <v>4</v>
      </c>
      <c r="AO46" s="291">
        <v>1</v>
      </c>
      <c r="AP46" s="318"/>
      <c r="AQ46" s="310">
        <v>2</v>
      </c>
      <c r="AR46" s="291"/>
      <c r="AS46" s="39" t="s">
        <v>4</v>
      </c>
      <c r="AT46" s="291">
        <v>2</v>
      </c>
      <c r="AU46" s="318"/>
      <c r="AV46" s="359">
        <v>2</v>
      </c>
      <c r="AW46" s="348"/>
      <c r="AX46" s="41" t="s">
        <v>4</v>
      </c>
      <c r="AY46" s="348">
        <v>2</v>
      </c>
      <c r="AZ46" s="360"/>
      <c r="BA46" s="315"/>
      <c r="BB46" s="315"/>
      <c r="BC46" s="315"/>
      <c r="BD46" s="315"/>
      <c r="BE46" s="386"/>
      <c r="BF46" s="319">
        <f>COUNTIF(H47:AZ47,"○")</f>
        <v>2</v>
      </c>
      <c r="BG46" s="320"/>
      <c r="BH46" s="366">
        <f>SUM(BF46:BG49)</f>
        <v>2</v>
      </c>
      <c r="BI46" s="366"/>
      <c r="BJ46" s="320">
        <f>COUNTIF(H47:AZ47,"△")</f>
        <v>2</v>
      </c>
      <c r="BK46" s="320"/>
      <c r="BL46" s="366">
        <f>SUM(BJ46:BK49)</f>
        <v>2</v>
      </c>
      <c r="BM46" s="366"/>
      <c r="BN46" s="320">
        <f>COUNTIF(H47:AZ47,"●")</f>
        <v>1</v>
      </c>
      <c r="BO46" s="320"/>
      <c r="BP46" s="366">
        <f>SUM(BN46:BO49)</f>
        <v>1</v>
      </c>
      <c r="BQ46" s="366"/>
      <c r="BR46" s="370">
        <f>SUM(BH46*3,BL46)</f>
        <v>8</v>
      </c>
      <c r="BS46" s="371"/>
      <c r="BT46" s="372"/>
      <c r="BU46" s="320">
        <f>SUM(R46,W46,AB46,AG46,AL46,AQ46,AV46,M46,H46)</f>
        <v>7</v>
      </c>
      <c r="BV46" s="320"/>
      <c r="BW46" s="366">
        <f>SUM(BU46:BV49)</f>
        <v>7</v>
      </c>
      <c r="BX46" s="366"/>
      <c r="BY46" s="320">
        <f>SUM(U46,Z46,AE46,AJ46,AO46,AT46,AY46,P46,K46)</f>
        <v>6</v>
      </c>
      <c r="BZ46" s="320"/>
      <c r="CA46" s="366">
        <f>SUM(BY46:BZ49)</f>
        <v>6</v>
      </c>
      <c r="CB46" s="366"/>
      <c r="CC46" s="320">
        <f>BU46-BY46</f>
        <v>1</v>
      </c>
      <c r="CD46" s="320"/>
      <c r="CE46" s="366">
        <f>BW46-CA46</f>
        <v>1</v>
      </c>
      <c r="CF46" s="366"/>
      <c r="CG46" s="373">
        <f>RANK(DK17,$DK$8:$DK$17)</f>
        <v>2</v>
      </c>
      <c r="CH46" s="374"/>
      <c r="CI46" s="375"/>
      <c r="CN46" s="299"/>
      <c r="CO46" s="40" t="b">
        <f>ISNUMBER(H48)</f>
        <v>0</v>
      </c>
      <c r="CP46" s="40" t="b">
        <f>ISNUMBER(K48)</f>
        <v>0</v>
      </c>
      <c r="CQ46" s="40" t="b">
        <f>ISNUMBER(M48)</f>
        <v>0</v>
      </c>
      <c r="CR46" s="40" t="b">
        <f>ISNUMBER(P48)</f>
        <v>0</v>
      </c>
      <c r="CS46" s="40" t="b">
        <f>ISNUMBER(R48)</f>
        <v>0</v>
      </c>
      <c r="CT46" s="40" t="b">
        <f>ISNUMBER(U48)</f>
        <v>0</v>
      </c>
      <c r="CU46" s="40" t="b">
        <f>ISNUMBER(W48)</f>
        <v>0</v>
      </c>
      <c r="CV46" s="40" t="b">
        <f>ISNUMBER(Z48)</f>
        <v>0</v>
      </c>
      <c r="CW46" s="40" t="b">
        <f>ISNUMBER(AB48)</f>
        <v>0</v>
      </c>
      <c r="CX46" s="40" t="b">
        <f>ISNUMBER(AE48)</f>
        <v>0</v>
      </c>
      <c r="CY46" s="40" t="b">
        <f>ISNUMBER(AG48)</f>
        <v>0</v>
      </c>
      <c r="CZ46" s="40" t="b">
        <f>ISNUMBER(AJ48)</f>
        <v>0</v>
      </c>
      <c r="DA46" s="40" t="b">
        <f>ISNUMBER(AL48)</f>
        <v>0</v>
      </c>
      <c r="DB46" s="40" t="b">
        <f>ISNUMBER(AO48)</f>
        <v>0</v>
      </c>
      <c r="DC46" s="40" t="b">
        <f>ISNUMBER(AQ48)</f>
        <v>0</v>
      </c>
      <c r="DD46" s="40" t="b">
        <f>ISNUMBER(AT48)</f>
        <v>0</v>
      </c>
      <c r="DE46" s="40" t="b">
        <f>ISNUMBER(AV48)</f>
        <v>0</v>
      </c>
      <c r="DF46" s="40" t="b">
        <f>ISNUMBER(AY48)</f>
        <v>0</v>
      </c>
    </row>
    <row r="47" spans="1:87" s="38" customFormat="1" ht="12.75" customHeight="1">
      <c r="A47" s="307"/>
      <c r="B47" s="310"/>
      <c r="C47" s="291"/>
      <c r="D47" s="291"/>
      <c r="E47" s="291"/>
      <c r="F47" s="291"/>
      <c r="G47" s="314"/>
      <c r="H47" s="361">
        <f>IF(AND(CO45,CP45),IF(H46&gt;K46,"○",IF(H46=K46,"△",IF(H46&lt;K46,"●"))),"")</f>
      </c>
      <c r="I47" s="324"/>
      <c r="J47" s="324"/>
      <c r="K47" s="324"/>
      <c r="L47" s="324"/>
      <c r="M47" s="323"/>
      <c r="N47" s="324"/>
      <c r="O47" s="324"/>
      <c r="P47" s="324"/>
      <c r="Q47" s="325"/>
      <c r="R47" s="323" t="str">
        <f>IF(AND(CS45,CT45),IF(R46&gt;U46,"○",IF(R46=U46,"△",IF(R46&lt;U46,"●"))),"")</f>
        <v>●</v>
      </c>
      <c r="S47" s="324"/>
      <c r="T47" s="324"/>
      <c r="U47" s="324"/>
      <c r="V47" s="325"/>
      <c r="W47" s="323">
        <f>IF(AND(CU45,CV45),IF(W46&gt;Z46,"○",IF(W46=Z46,"△",IF(W46&lt;Z46,"●"))),"")</f>
      </c>
      <c r="X47" s="324"/>
      <c r="Y47" s="324"/>
      <c r="Z47" s="324"/>
      <c r="AA47" s="325"/>
      <c r="AB47" s="323">
        <f>IF(AND(CW45,CX45),IF(AB46&gt;AE46,"○",IF(AB46=AE46,"△",IF(AB46&lt;AE46,"●"))),"")</f>
      </c>
      <c r="AC47" s="324"/>
      <c r="AD47" s="324"/>
      <c r="AE47" s="324"/>
      <c r="AF47" s="325"/>
      <c r="AG47" s="323" t="str">
        <f>IF(AND(CY45,CZ45),IF(AG46&gt;AJ46,"○",IF(AG46=AJ46,"△",IF(AG46&lt;AJ46,"●"))),"")</f>
        <v>○</v>
      </c>
      <c r="AH47" s="324"/>
      <c r="AI47" s="324"/>
      <c r="AJ47" s="324"/>
      <c r="AK47" s="325"/>
      <c r="AL47" s="323" t="str">
        <f>IF(AND(DA45,DB45),IF(AL46&gt;AO46,"○",IF(AL46=AO46,"△",IF(AL46&lt;AO46,"●"))),"")</f>
        <v>○</v>
      </c>
      <c r="AM47" s="324"/>
      <c r="AN47" s="324"/>
      <c r="AO47" s="324"/>
      <c r="AP47" s="325"/>
      <c r="AQ47" s="323" t="str">
        <f>IF(AND(DC45,DD45),IF(AQ46&gt;AT46,"○",IF(AQ46=AT46,"△",IF(AQ46&lt;AT46,"●"))),"")</f>
        <v>△</v>
      </c>
      <c r="AR47" s="324"/>
      <c r="AS47" s="324"/>
      <c r="AT47" s="324"/>
      <c r="AU47" s="325"/>
      <c r="AV47" s="323" t="str">
        <f>IF(AND(DE45,DF45),IF(AV46&gt;AY46,"○",IF(AV46=AY46,"△",IF(AV46&lt;AY46,"●"))),"")</f>
        <v>△</v>
      </c>
      <c r="AW47" s="324"/>
      <c r="AX47" s="324"/>
      <c r="AY47" s="324"/>
      <c r="AZ47" s="325"/>
      <c r="BA47" s="315"/>
      <c r="BB47" s="315"/>
      <c r="BC47" s="315"/>
      <c r="BD47" s="315"/>
      <c r="BE47" s="386"/>
      <c r="BF47" s="321"/>
      <c r="BG47" s="322"/>
      <c r="BH47" s="320"/>
      <c r="BI47" s="320"/>
      <c r="BJ47" s="322"/>
      <c r="BK47" s="322"/>
      <c r="BL47" s="320"/>
      <c r="BM47" s="320"/>
      <c r="BN47" s="322"/>
      <c r="BO47" s="322"/>
      <c r="BP47" s="320"/>
      <c r="BQ47" s="320"/>
      <c r="BR47" s="330"/>
      <c r="BS47" s="331"/>
      <c r="BT47" s="332"/>
      <c r="BU47" s="322"/>
      <c r="BV47" s="322"/>
      <c r="BW47" s="320"/>
      <c r="BX47" s="320"/>
      <c r="BY47" s="322"/>
      <c r="BZ47" s="322"/>
      <c r="CA47" s="320"/>
      <c r="CB47" s="320"/>
      <c r="CC47" s="322"/>
      <c r="CD47" s="322"/>
      <c r="CE47" s="320"/>
      <c r="CF47" s="320"/>
      <c r="CG47" s="339"/>
      <c r="CH47" s="340"/>
      <c r="CI47" s="341"/>
    </row>
    <row r="48" spans="1:87" s="38" customFormat="1" ht="12.75" customHeight="1">
      <c r="A48" s="307"/>
      <c r="B48" s="310"/>
      <c r="C48" s="291"/>
      <c r="D48" s="291"/>
      <c r="E48" s="291"/>
      <c r="F48" s="291"/>
      <c r="G48" s="393" t="s">
        <v>55</v>
      </c>
      <c r="H48" s="376"/>
      <c r="I48" s="377"/>
      <c r="J48" s="39" t="s">
        <v>54</v>
      </c>
      <c r="K48" s="377"/>
      <c r="L48" s="377"/>
      <c r="M48" s="310"/>
      <c r="N48" s="291"/>
      <c r="O48" s="39" t="s">
        <v>54</v>
      </c>
      <c r="P48" s="291"/>
      <c r="Q48" s="318"/>
      <c r="R48" s="310"/>
      <c r="S48" s="291"/>
      <c r="T48" s="39" t="s">
        <v>54</v>
      </c>
      <c r="U48" s="291"/>
      <c r="V48" s="318"/>
      <c r="W48" s="310"/>
      <c r="X48" s="291"/>
      <c r="Y48" s="39" t="s">
        <v>54</v>
      </c>
      <c r="Z48" s="291"/>
      <c r="AA48" s="318"/>
      <c r="AB48" s="310"/>
      <c r="AC48" s="291"/>
      <c r="AD48" s="39" t="s">
        <v>4</v>
      </c>
      <c r="AE48" s="291"/>
      <c r="AF48" s="318"/>
      <c r="AG48" s="310"/>
      <c r="AH48" s="291"/>
      <c r="AI48" s="39" t="s">
        <v>4</v>
      </c>
      <c r="AJ48" s="291"/>
      <c r="AK48" s="318"/>
      <c r="AL48" s="310"/>
      <c r="AM48" s="291"/>
      <c r="AN48" s="39" t="s">
        <v>4</v>
      </c>
      <c r="AO48" s="291"/>
      <c r="AP48" s="318"/>
      <c r="AQ48" s="310"/>
      <c r="AR48" s="291"/>
      <c r="AS48" s="39" t="s">
        <v>4</v>
      </c>
      <c r="AT48" s="291"/>
      <c r="AU48" s="318"/>
      <c r="AV48" s="310"/>
      <c r="AW48" s="291"/>
      <c r="AX48" s="39" t="s">
        <v>4</v>
      </c>
      <c r="AY48" s="291"/>
      <c r="AZ48" s="318"/>
      <c r="BA48" s="315"/>
      <c r="BB48" s="315"/>
      <c r="BC48" s="315"/>
      <c r="BD48" s="315"/>
      <c r="BE48" s="386"/>
      <c r="BF48" s="319">
        <f>COUNTIF(H49:AZ49,"○")</f>
        <v>0</v>
      </c>
      <c r="BG48" s="320"/>
      <c r="BH48" s="320"/>
      <c r="BI48" s="320"/>
      <c r="BJ48" s="320">
        <f>COUNTIF(H49:AZ49,"△")</f>
        <v>0</v>
      </c>
      <c r="BK48" s="320"/>
      <c r="BL48" s="320"/>
      <c r="BM48" s="320"/>
      <c r="BN48" s="320">
        <f>COUNTIF(H49:AZ49,"●")</f>
        <v>0</v>
      </c>
      <c r="BO48" s="320"/>
      <c r="BP48" s="320"/>
      <c r="BQ48" s="320"/>
      <c r="BR48" s="330"/>
      <c r="BS48" s="331"/>
      <c r="BT48" s="332"/>
      <c r="BU48" s="320">
        <f>SUM(R48,W48,AB48,AG48,AL48,AQ48,AV48,M48,H48)</f>
        <v>0</v>
      </c>
      <c r="BV48" s="320"/>
      <c r="BW48" s="320"/>
      <c r="BX48" s="320"/>
      <c r="BY48" s="320">
        <f>SUM(U48,Z48,AE48,AJ48,AO48,AT48,AY48,P48,K48)</f>
        <v>0</v>
      </c>
      <c r="BZ48" s="320"/>
      <c r="CA48" s="320"/>
      <c r="CB48" s="320"/>
      <c r="CC48" s="320">
        <f>BU48-BY48</f>
        <v>0</v>
      </c>
      <c r="CD48" s="320"/>
      <c r="CE48" s="320"/>
      <c r="CF48" s="320"/>
      <c r="CG48" s="339"/>
      <c r="CH48" s="340"/>
      <c r="CI48" s="341"/>
    </row>
    <row r="49" spans="1:87" s="38" customFormat="1" ht="12.75" customHeight="1" thickBot="1">
      <c r="A49" s="378"/>
      <c r="B49" s="379"/>
      <c r="C49" s="380"/>
      <c r="D49" s="380"/>
      <c r="E49" s="380"/>
      <c r="F49" s="380"/>
      <c r="G49" s="394"/>
      <c r="H49" s="395">
        <f>IF(AND(CO46,CP46),IF(H48&gt;K48,"○",IF(H48=K48,"△","●")),"")</f>
      </c>
      <c r="I49" s="380"/>
      <c r="J49" s="380"/>
      <c r="K49" s="380"/>
      <c r="L49" s="380"/>
      <c r="M49" s="379">
        <f>IF(AND(CQ46,CR46),IF(M48&gt;P48,"○",IF(M48=P48,"△","●")),"")</f>
      </c>
      <c r="N49" s="380"/>
      <c r="O49" s="380"/>
      <c r="P49" s="380"/>
      <c r="Q49" s="381"/>
      <c r="R49" s="379">
        <f>IF(AND(CS46,CT46),IF(R48&gt;U48,"○",IF(R48=U48,"△","●")),"")</f>
      </c>
      <c r="S49" s="380"/>
      <c r="T49" s="380"/>
      <c r="U49" s="380"/>
      <c r="V49" s="381"/>
      <c r="W49" s="379"/>
      <c r="X49" s="380"/>
      <c r="Y49" s="380"/>
      <c r="Z49" s="380"/>
      <c r="AA49" s="381"/>
      <c r="AB49" s="379"/>
      <c r="AC49" s="380"/>
      <c r="AD49" s="380"/>
      <c r="AE49" s="380"/>
      <c r="AF49" s="381"/>
      <c r="AG49" s="379">
        <f>IF(AND(CY46,CZ46),IF(AG48&gt;AJ48,"○",IF(AG48=AJ48,"△","●")),"")</f>
      </c>
      <c r="AH49" s="380"/>
      <c r="AI49" s="380"/>
      <c r="AJ49" s="380"/>
      <c r="AK49" s="381"/>
      <c r="AL49" s="379">
        <f>IF(AND(DA46,DB46),IF(AL48&gt;AO48,"○",IF(AL48=AO48,"△","●")),"")</f>
      </c>
      <c r="AM49" s="380"/>
      <c r="AN49" s="380"/>
      <c r="AO49" s="380"/>
      <c r="AP49" s="381"/>
      <c r="AQ49" s="379">
        <f>IF(AND(DC46,DD46),IF(AQ48&gt;AT48,"○",IF(AQ48=AT48,"△","●")),"")</f>
      </c>
      <c r="AR49" s="380"/>
      <c r="AS49" s="380"/>
      <c r="AT49" s="380"/>
      <c r="AU49" s="381"/>
      <c r="AV49" s="379">
        <f>IF(AND(DE46,DF46),IF(AV48&gt;AY48,"○",IF(AV48=AY48,"△","●")),"")</f>
      </c>
      <c r="AW49" s="380"/>
      <c r="AX49" s="380"/>
      <c r="AY49" s="380"/>
      <c r="AZ49" s="381"/>
      <c r="BA49" s="387"/>
      <c r="BB49" s="387"/>
      <c r="BC49" s="387"/>
      <c r="BD49" s="387"/>
      <c r="BE49" s="388"/>
      <c r="BF49" s="389"/>
      <c r="BG49" s="382"/>
      <c r="BH49" s="382"/>
      <c r="BI49" s="382"/>
      <c r="BJ49" s="382"/>
      <c r="BK49" s="382"/>
      <c r="BL49" s="382"/>
      <c r="BM49" s="382"/>
      <c r="BN49" s="382"/>
      <c r="BO49" s="382"/>
      <c r="BP49" s="382"/>
      <c r="BQ49" s="382"/>
      <c r="BR49" s="383"/>
      <c r="BS49" s="384"/>
      <c r="BT49" s="385"/>
      <c r="BU49" s="382"/>
      <c r="BV49" s="382"/>
      <c r="BW49" s="382"/>
      <c r="BX49" s="382"/>
      <c r="BY49" s="382"/>
      <c r="BZ49" s="382"/>
      <c r="CA49" s="382"/>
      <c r="CB49" s="382"/>
      <c r="CC49" s="382"/>
      <c r="CD49" s="382"/>
      <c r="CE49" s="382"/>
      <c r="CF49" s="382"/>
      <c r="CG49" s="390"/>
      <c r="CH49" s="391"/>
      <c r="CI49" s="392"/>
    </row>
    <row r="50" spans="33:37" s="38" customFormat="1" ht="12.75" customHeight="1" thickTop="1">
      <c r="AG50" s="42"/>
      <c r="AH50" s="42"/>
      <c r="AI50" s="42"/>
      <c r="AJ50" s="42"/>
      <c r="AK50" s="42"/>
    </row>
  </sheetData>
  <sheetProtection/>
  <mergeCells count="839">
    <mergeCell ref="AO46:AP46"/>
    <mergeCell ref="W49:AA49"/>
    <mergeCell ref="AB49:AF49"/>
    <mergeCell ref="AG49:AK49"/>
    <mergeCell ref="W48:X48"/>
    <mergeCell ref="Z48:AA48"/>
    <mergeCell ref="AB48:AC48"/>
    <mergeCell ref="AE48:AF48"/>
    <mergeCell ref="AG48:AH48"/>
    <mergeCell ref="AJ48:AK48"/>
    <mergeCell ref="P48:Q48"/>
    <mergeCell ref="G48:G49"/>
    <mergeCell ref="H48:I48"/>
    <mergeCell ref="K48:L48"/>
    <mergeCell ref="M48:N48"/>
    <mergeCell ref="R48:S48"/>
    <mergeCell ref="H49:L49"/>
    <mergeCell ref="M49:Q49"/>
    <mergeCell ref="R49:V49"/>
    <mergeCell ref="BY46:BZ47"/>
    <mergeCell ref="CG46:CI49"/>
    <mergeCell ref="H47:L47"/>
    <mergeCell ref="M47:Q47"/>
    <mergeCell ref="R47:V47"/>
    <mergeCell ref="W47:AA47"/>
    <mergeCell ref="AB47:AF47"/>
    <mergeCell ref="AG47:AK47"/>
    <mergeCell ref="AL47:AP47"/>
    <mergeCell ref="U48:V48"/>
    <mergeCell ref="AV49:AZ49"/>
    <mergeCell ref="BF48:BG49"/>
    <mergeCell ref="CA46:CB49"/>
    <mergeCell ref="BU48:BV49"/>
    <mergeCell ref="BY48:BZ49"/>
    <mergeCell ref="CE46:CF49"/>
    <mergeCell ref="CC46:CD47"/>
    <mergeCell ref="CC48:CD49"/>
    <mergeCell ref="BU46:BV47"/>
    <mergeCell ref="BW46:BX49"/>
    <mergeCell ref="BL46:BM49"/>
    <mergeCell ref="BN46:BO47"/>
    <mergeCell ref="BP46:BQ49"/>
    <mergeCell ref="BR46:BT49"/>
    <mergeCell ref="BN48:BO49"/>
    <mergeCell ref="BA46:BE49"/>
    <mergeCell ref="BF46:BG47"/>
    <mergeCell ref="BJ46:BK47"/>
    <mergeCell ref="BJ48:BK49"/>
    <mergeCell ref="AQ46:AR46"/>
    <mergeCell ref="AT46:AU46"/>
    <mergeCell ref="AV46:AW46"/>
    <mergeCell ref="AY46:AZ46"/>
    <mergeCell ref="AQ47:AU47"/>
    <mergeCell ref="AV47:AZ47"/>
    <mergeCell ref="AT48:AU48"/>
    <mergeCell ref="AQ48:AR48"/>
    <mergeCell ref="AG46:AH46"/>
    <mergeCell ref="AJ46:AK46"/>
    <mergeCell ref="BH46:BI49"/>
    <mergeCell ref="AL48:AM48"/>
    <mergeCell ref="AO48:AP48"/>
    <mergeCell ref="AV48:AW48"/>
    <mergeCell ref="AY48:AZ48"/>
    <mergeCell ref="AL46:AM46"/>
    <mergeCell ref="AL49:AP49"/>
    <mergeCell ref="AQ49:AU49"/>
    <mergeCell ref="M45:Q45"/>
    <mergeCell ref="Z46:AA46"/>
    <mergeCell ref="AB46:AC46"/>
    <mergeCell ref="AL45:AP45"/>
    <mergeCell ref="AQ45:AU45"/>
    <mergeCell ref="P46:Q46"/>
    <mergeCell ref="R46:S46"/>
    <mergeCell ref="U46:V46"/>
    <mergeCell ref="W46:X46"/>
    <mergeCell ref="AE46:AF46"/>
    <mergeCell ref="AB45:AF45"/>
    <mergeCell ref="AG45:AK45"/>
    <mergeCell ref="CN45:CN46"/>
    <mergeCell ref="A46:A49"/>
    <mergeCell ref="B46:F49"/>
    <mergeCell ref="G46:G47"/>
    <mergeCell ref="H46:I46"/>
    <mergeCell ref="K46:L46"/>
    <mergeCell ref="M46:N46"/>
    <mergeCell ref="H45:L45"/>
    <mergeCell ref="CN43:CN44"/>
    <mergeCell ref="G44:G45"/>
    <mergeCell ref="H44:I44"/>
    <mergeCell ref="K44:L44"/>
    <mergeCell ref="M44:N44"/>
    <mergeCell ref="P44:Q44"/>
    <mergeCell ref="R44:S44"/>
    <mergeCell ref="U44:V44"/>
    <mergeCell ref="AE44:AF44"/>
    <mergeCell ref="AG44:AH44"/>
    <mergeCell ref="CE42:CF45"/>
    <mergeCell ref="CG42:CI45"/>
    <mergeCell ref="AB43:AF43"/>
    <mergeCell ref="AG43:AK43"/>
    <mergeCell ref="AL43:AP43"/>
    <mergeCell ref="AB44:AC44"/>
    <mergeCell ref="BW42:BX45"/>
    <mergeCell ref="BY42:BZ43"/>
    <mergeCell ref="AO44:AP44"/>
    <mergeCell ref="AQ44:AR44"/>
    <mergeCell ref="CC42:CD43"/>
    <mergeCell ref="CC44:CD45"/>
    <mergeCell ref="BU42:BV43"/>
    <mergeCell ref="M43:Q43"/>
    <mergeCell ref="R43:V43"/>
    <mergeCell ref="W43:AA43"/>
    <mergeCell ref="W44:X44"/>
    <mergeCell ref="Z44:AA44"/>
    <mergeCell ref="R45:V45"/>
    <mergeCell ref="W45:AA45"/>
    <mergeCell ref="BL42:BM45"/>
    <mergeCell ref="BN42:BO43"/>
    <mergeCell ref="BP42:BQ45"/>
    <mergeCell ref="BR42:BT45"/>
    <mergeCell ref="BN44:BO45"/>
    <mergeCell ref="BF42:BG43"/>
    <mergeCell ref="BA45:BE45"/>
    <mergeCell ref="BA42:BB42"/>
    <mergeCell ref="CA42:CB45"/>
    <mergeCell ref="BU44:BV45"/>
    <mergeCell ref="BY44:BZ45"/>
    <mergeCell ref="BJ42:BK43"/>
    <mergeCell ref="BA43:BE43"/>
    <mergeCell ref="BA44:BB44"/>
    <mergeCell ref="BD44:BE44"/>
    <mergeCell ref="BF44:BG45"/>
    <mergeCell ref="BJ44:BK45"/>
    <mergeCell ref="BD42:BE42"/>
    <mergeCell ref="AQ43:AU43"/>
    <mergeCell ref="AT44:AU44"/>
    <mergeCell ref="BH42:BI45"/>
    <mergeCell ref="AJ42:AK42"/>
    <mergeCell ref="AL42:AM42"/>
    <mergeCell ref="AT42:AU42"/>
    <mergeCell ref="AV42:AZ45"/>
    <mergeCell ref="AJ44:AK44"/>
    <mergeCell ref="AL44:AM44"/>
    <mergeCell ref="AO42:AP42"/>
    <mergeCell ref="AQ42:AR42"/>
    <mergeCell ref="P42:Q42"/>
    <mergeCell ref="R42:S42"/>
    <mergeCell ref="U42:V42"/>
    <mergeCell ref="W42:X42"/>
    <mergeCell ref="Z42:AA42"/>
    <mergeCell ref="AB42:AC42"/>
    <mergeCell ref="AE42:AF42"/>
    <mergeCell ref="AG42:AH42"/>
    <mergeCell ref="K42:L42"/>
    <mergeCell ref="AL41:AP41"/>
    <mergeCell ref="AV41:AZ41"/>
    <mergeCell ref="BA41:BE41"/>
    <mergeCell ref="CN41:CN42"/>
    <mergeCell ref="CC40:CD41"/>
    <mergeCell ref="BW38:BX41"/>
    <mergeCell ref="BY38:BZ39"/>
    <mergeCell ref="CA38:CB41"/>
    <mergeCell ref="BU40:BV41"/>
    <mergeCell ref="AE40:AF40"/>
    <mergeCell ref="M42:N42"/>
    <mergeCell ref="H41:L41"/>
    <mergeCell ref="M41:Q41"/>
    <mergeCell ref="R41:V41"/>
    <mergeCell ref="A42:A45"/>
    <mergeCell ref="B42:F45"/>
    <mergeCell ref="G42:G43"/>
    <mergeCell ref="H42:I42"/>
    <mergeCell ref="H43:L43"/>
    <mergeCell ref="AG38:AH38"/>
    <mergeCell ref="AJ38:AK38"/>
    <mergeCell ref="CN37:CN38"/>
    <mergeCell ref="W41:AA41"/>
    <mergeCell ref="AB41:AF41"/>
    <mergeCell ref="AG41:AK41"/>
    <mergeCell ref="AY40:AZ40"/>
    <mergeCell ref="AQ38:AU41"/>
    <mergeCell ref="AV38:AW38"/>
    <mergeCell ref="AY38:AZ38"/>
    <mergeCell ref="AJ40:AK40"/>
    <mergeCell ref="AL40:AM40"/>
    <mergeCell ref="CN39:CN40"/>
    <mergeCell ref="BF38:BG39"/>
    <mergeCell ref="BJ40:BK41"/>
    <mergeCell ref="BA38:BB38"/>
    <mergeCell ref="AV39:AZ39"/>
    <mergeCell ref="AV40:AW40"/>
    <mergeCell ref="AO40:AP40"/>
    <mergeCell ref="U40:V40"/>
    <mergeCell ref="W40:X40"/>
    <mergeCell ref="G40:G41"/>
    <mergeCell ref="H40:I40"/>
    <mergeCell ref="K40:L40"/>
    <mergeCell ref="M40:N40"/>
    <mergeCell ref="Z40:AA40"/>
    <mergeCell ref="CE38:CF41"/>
    <mergeCell ref="CG38:CI41"/>
    <mergeCell ref="H39:L39"/>
    <mergeCell ref="M39:Q39"/>
    <mergeCell ref="R39:V39"/>
    <mergeCell ref="W39:AA39"/>
    <mergeCell ref="AB39:AF39"/>
    <mergeCell ref="AG39:AK39"/>
    <mergeCell ref="AL39:AP39"/>
    <mergeCell ref="AB40:AC40"/>
    <mergeCell ref="BY40:BZ41"/>
    <mergeCell ref="CC38:CD39"/>
    <mergeCell ref="BL38:BM41"/>
    <mergeCell ref="BN38:BO39"/>
    <mergeCell ref="BP38:BQ41"/>
    <mergeCell ref="BR38:BT41"/>
    <mergeCell ref="BN40:BO41"/>
    <mergeCell ref="BU38:BV39"/>
    <mergeCell ref="BD38:BE38"/>
    <mergeCell ref="AE38:AF38"/>
    <mergeCell ref="BH38:BI41"/>
    <mergeCell ref="BJ38:BK39"/>
    <mergeCell ref="BA39:BE39"/>
    <mergeCell ref="BA40:BB40"/>
    <mergeCell ref="BD40:BE40"/>
    <mergeCell ref="BF40:BG41"/>
    <mergeCell ref="AL38:AM38"/>
    <mergeCell ref="AO38:AP38"/>
    <mergeCell ref="AG40:AH40"/>
    <mergeCell ref="K38:L38"/>
    <mergeCell ref="M38:N38"/>
    <mergeCell ref="P38:Q38"/>
    <mergeCell ref="R38:S38"/>
    <mergeCell ref="A38:A41"/>
    <mergeCell ref="B38:F41"/>
    <mergeCell ref="G38:G39"/>
    <mergeCell ref="H38:I38"/>
    <mergeCell ref="P40:Q40"/>
    <mergeCell ref="R40:S40"/>
    <mergeCell ref="AB37:AF37"/>
    <mergeCell ref="AG37:AK37"/>
    <mergeCell ref="AV37:AZ37"/>
    <mergeCell ref="BA37:BE37"/>
    <mergeCell ref="U38:V38"/>
    <mergeCell ref="R37:V37"/>
    <mergeCell ref="W37:AA37"/>
    <mergeCell ref="W38:X38"/>
    <mergeCell ref="Z38:AA38"/>
    <mergeCell ref="AB38:AC38"/>
    <mergeCell ref="U36:V36"/>
    <mergeCell ref="AB36:AC36"/>
    <mergeCell ref="AE36:AF36"/>
    <mergeCell ref="AT36:AU36"/>
    <mergeCell ref="AV36:AW36"/>
    <mergeCell ref="AG36:AH36"/>
    <mergeCell ref="AJ36:AK36"/>
    <mergeCell ref="AQ35:AU35"/>
    <mergeCell ref="AY36:AZ36"/>
    <mergeCell ref="BA36:BB36"/>
    <mergeCell ref="CN35:CN36"/>
    <mergeCell ref="G36:G37"/>
    <mergeCell ref="H36:I36"/>
    <mergeCell ref="K36:L36"/>
    <mergeCell ref="M36:N36"/>
    <mergeCell ref="P36:Q36"/>
    <mergeCell ref="R36:S36"/>
    <mergeCell ref="BH34:BI37"/>
    <mergeCell ref="W36:X36"/>
    <mergeCell ref="Z36:AA36"/>
    <mergeCell ref="CG34:CI37"/>
    <mergeCell ref="H35:L35"/>
    <mergeCell ref="M35:Q35"/>
    <mergeCell ref="R35:V35"/>
    <mergeCell ref="W35:AA35"/>
    <mergeCell ref="AB35:AF35"/>
    <mergeCell ref="AG35:AK35"/>
    <mergeCell ref="BU36:BV37"/>
    <mergeCell ref="BY36:BZ37"/>
    <mergeCell ref="BN36:BO37"/>
    <mergeCell ref="BJ34:BK35"/>
    <mergeCell ref="BD36:BE36"/>
    <mergeCell ref="BF36:BG37"/>
    <mergeCell ref="BJ36:BK37"/>
    <mergeCell ref="BL34:BM37"/>
    <mergeCell ref="BN34:BO35"/>
    <mergeCell ref="BF34:BG35"/>
    <mergeCell ref="BD34:BE34"/>
    <mergeCell ref="CC34:CD35"/>
    <mergeCell ref="CE34:CF37"/>
    <mergeCell ref="CC36:CD37"/>
    <mergeCell ref="BP34:BQ37"/>
    <mergeCell ref="BR34:BT37"/>
    <mergeCell ref="BU34:BV35"/>
    <mergeCell ref="BW34:BX37"/>
    <mergeCell ref="BY34:BZ35"/>
    <mergeCell ref="CA34:CB37"/>
    <mergeCell ref="AV35:AZ35"/>
    <mergeCell ref="BA35:BE35"/>
    <mergeCell ref="AL34:AP37"/>
    <mergeCell ref="AQ34:AR34"/>
    <mergeCell ref="AQ36:AR36"/>
    <mergeCell ref="AQ37:AU37"/>
    <mergeCell ref="AT34:AU34"/>
    <mergeCell ref="AV34:AW34"/>
    <mergeCell ref="AY34:AZ34"/>
    <mergeCell ref="BA34:BB34"/>
    <mergeCell ref="W34:X34"/>
    <mergeCell ref="Z34:AA34"/>
    <mergeCell ref="AG34:AH34"/>
    <mergeCell ref="AJ34:AK34"/>
    <mergeCell ref="AB34:AC34"/>
    <mergeCell ref="AE34:AF34"/>
    <mergeCell ref="H37:L37"/>
    <mergeCell ref="M37:Q37"/>
    <mergeCell ref="P34:Q34"/>
    <mergeCell ref="A34:A37"/>
    <mergeCell ref="B34:F37"/>
    <mergeCell ref="G34:G35"/>
    <mergeCell ref="H34:I34"/>
    <mergeCell ref="H33:L33"/>
    <mergeCell ref="M33:Q33"/>
    <mergeCell ref="R33:V33"/>
    <mergeCell ref="R34:S34"/>
    <mergeCell ref="U34:V34"/>
    <mergeCell ref="K34:L34"/>
    <mergeCell ref="M34:N34"/>
    <mergeCell ref="W33:AA33"/>
    <mergeCell ref="AB33:AF33"/>
    <mergeCell ref="AL33:AP33"/>
    <mergeCell ref="Z32:AA32"/>
    <mergeCell ref="AB32:AC32"/>
    <mergeCell ref="AE32:AF32"/>
    <mergeCell ref="K32:L32"/>
    <mergeCell ref="M32:N32"/>
    <mergeCell ref="P32:Q32"/>
    <mergeCell ref="R32:S32"/>
    <mergeCell ref="U32:V32"/>
    <mergeCell ref="W32:X32"/>
    <mergeCell ref="R31:V31"/>
    <mergeCell ref="W31:AA31"/>
    <mergeCell ref="AB31:AF31"/>
    <mergeCell ref="AL31:AP31"/>
    <mergeCell ref="AT32:AU32"/>
    <mergeCell ref="AV32:AW32"/>
    <mergeCell ref="AQ31:AU31"/>
    <mergeCell ref="AV31:AZ31"/>
    <mergeCell ref="AY32:AZ32"/>
    <mergeCell ref="CA30:CB33"/>
    <mergeCell ref="BU32:BV33"/>
    <mergeCell ref="BY32:BZ33"/>
    <mergeCell ref="BJ30:BK31"/>
    <mergeCell ref="BD32:BE32"/>
    <mergeCell ref="BF32:BG33"/>
    <mergeCell ref="BJ32:BK33"/>
    <mergeCell ref="CC30:CD31"/>
    <mergeCell ref="CE30:CF33"/>
    <mergeCell ref="CC32:CD33"/>
    <mergeCell ref="BN30:BO31"/>
    <mergeCell ref="BP30:BQ33"/>
    <mergeCell ref="BR30:BT33"/>
    <mergeCell ref="BN32:BO33"/>
    <mergeCell ref="BU30:BV31"/>
    <mergeCell ref="BW30:BX33"/>
    <mergeCell ref="BY30:BZ31"/>
    <mergeCell ref="AV30:AW30"/>
    <mergeCell ref="AY30:AZ30"/>
    <mergeCell ref="BA30:BB30"/>
    <mergeCell ref="BD30:BE30"/>
    <mergeCell ref="BL30:BM33"/>
    <mergeCell ref="BA31:BE31"/>
    <mergeCell ref="BA32:BB32"/>
    <mergeCell ref="BA33:BE33"/>
    <mergeCell ref="BF30:BG31"/>
    <mergeCell ref="BH30:BI33"/>
    <mergeCell ref="AV33:AZ33"/>
    <mergeCell ref="AE30:AF30"/>
    <mergeCell ref="AG30:AK33"/>
    <mergeCell ref="AL30:AM30"/>
    <mergeCell ref="AO30:AP30"/>
    <mergeCell ref="AQ30:AR30"/>
    <mergeCell ref="AL32:AM32"/>
    <mergeCell ref="AO32:AP32"/>
    <mergeCell ref="AQ32:AR32"/>
    <mergeCell ref="AQ33:AU33"/>
    <mergeCell ref="AT30:AU30"/>
    <mergeCell ref="P30:Q30"/>
    <mergeCell ref="R30:S30"/>
    <mergeCell ref="U30:V30"/>
    <mergeCell ref="W30:X30"/>
    <mergeCell ref="Z30:AA30"/>
    <mergeCell ref="AB30:AC30"/>
    <mergeCell ref="K30:L30"/>
    <mergeCell ref="M30:N30"/>
    <mergeCell ref="H31:L31"/>
    <mergeCell ref="M31:Q31"/>
    <mergeCell ref="A30:A33"/>
    <mergeCell ref="B30:F33"/>
    <mergeCell ref="G30:G31"/>
    <mergeCell ref="H30:I30"/>
    <mergeCell ref="G32:G33"/>
    <mergeCell ref="H32:I32"/>
    <mergeCell ref="AY28:AZ28"/>
    <mergeCell ref="M29:Q29"/>
    <mergeCell ref="R29:V29"/>
    <mergeCell ref="W29:AA29"/>
    <mergeCell ref="AG29:AK29"/>
    <mergeCell ref="AL29:AP29"/>
    <mergeCell ref="AQ29:AU29"/>
    <mergeCell ref="AV29:AZ29"/>
    <mergeCell ref="AO28:AP28"/>
    <mergeCell ref="AQ28:AR28"/>
    <mergeCell ref="AT28:AU28"/>
    <mergeCell ref="AV28:AW28"/>
    <mergeCell ref="R28:S28"/>
    <mergeCell ref="AG28:AH28"/>
    <mergeCell ref="AJ28:AK28"/>
    <mergeCell ref="AL28:AM28"/>
    <mergeCell ref="R27:V27"/>
    <mergeCell ref="W27:AA27"/>
    <mergeCell ref="AG27:AK27"/>
    <mergeCell ref="AV27:AZ27"/>
    <mergeCell ref="AL27:AP27"/>
    <mergeCell ref="AQ27:AU27"/>
    <mergeCell ref="AB26:AF29"/>
    <mergeCell ref="U28:V28"/>
    <mergeCell ref="W28:X28"/>
    <mergeCell ref="Z28:AA28"/>
    <mergeCell ref="CN26:CN27"/>
    <mergeCell ref="CN29:CN30"/>
    <mergeCell ref="CG30:CI33"/>
    <mergeCell ref="CN31:CN32"/>
    <mergeCell ref="CN33:CN34"/>
    <mergeCell ref="CA26:CB29"/>
    <mergeCell ref="CC26:CD27"/>
    <mergeCell ref="CE26:CF29"/>
    <mergeCell ref="CG26:CI29"/>
    <mergeCell ref="CC28:CD29"/>
    <mergeCell ref="BR26:BT29"/>
    <mergeCell ref="BU26:BV27"/>
    <mergeCell ref="BW26:BX29"/>
    <mergeCell ref="BY26:BZ27"/>
    <mergeCell ref="BU28:BV29"/>
    <mergeCell ref="BY28:BZ29"/>
    <mergeCell ref="BJ26:BK27"/>
    <mergeCell ref="BL26:BM29"/>
    <mergeCell ref="BN26:BO27"/>
    <mergeCell ref="BP26:BQ29"/>
    <mergeCell ref="BJ28:BK29"/>
    <mergeCell ref="BN28:BO29"/>
    <mergeCell ref="BA26:BB26"/>
    <mergeCell ref="BD26:BE26"/>
    <mergeCell ref="BF26:BG27"/>
    <mergeCell ref="BH26:BI29"/>
    <mergeCell ref="BA28:BB28"/>
    <mergeCell ref="BD28:BE28"/>
    <mergeCell ref="BF28:BG29"/>
    <mergeCell ref="BA29:BE29"/>
    <mergeCell ref="BA27:BE27"/>
    <mergeCell ref="AV26:AW26"/>
    <mergeCell ref="AY26:AZ26"/>
    <mergeCell ref="AG26:AH26"/>
    <mergeCell ref="AJ26:AK26"/>
    <mergeCell ref="W26:X26"/>
    <mergeCell ref="Z26:AA26"/>
    <mergeCell ref="AL26:AM26"/>
    <mergeCell ref="AO26:AP26"/>
    <mergeCell ref="AQ26:AR26"/>
    <mergeCell ref="AT26:AU26"/>
    <mergeCell ref="A26:A29"/>
    <mergeCell ref="B26:F29"/>
    <mergeCell ref="G26:G27"/>
    <mergeCell ref="H26:I26"/>
    <mergeCell ref="G28:G29"/>
    <mergeCell ref="H28:I28"/>
    <mergeCell ref="H29:L29"/>
    <mergeCell ref="K26:L26"/>
    <mergeCell ref="K28:L28"/>
    <mergeCell ref="H27:L27"/>
    <mergeCell ref="M27:Q27"/>
    <mergeCell ref="M28:N28"/>
    <mergeCell ref="P28:Q28"/>
    <mergeCell ref="R25:V25"/>
    <mergeCell ref="H25:L25"/>
    <mergeCell ref="M25:Q25"/>
    <mergeCell ref="M26:N26"/>
    <mergeCell ref="P26:Q26"/>
    <mergeCell ref="R26:S26"/>
    <mergeCell ref="U26:V26"/>
    <mergeCell ref="AB25:AF25"/>
    <mergeCell ref="AG25:AK25"/>
    <mergeCell ref="AL25:AP25"/>
    <mergeCell ref="AO24:AP24"/>
    <mergeCell ref="AG24:AH24"/>
    <mergeCell ref="AJ24:AK24"/>
    <mergeCell ref="AL24:AM24"/>
    <mergeCell ref="CG22:CI25"/>
    <mergeCell ref="AQ24:AR24"/>
    <mergeCell ref="AV22:AW22"/>
    <mergeCell ref="BL22:BM25"/>
    <mergeCell ref="BN22:BO23"/>
    <mergeCell ref="R24:S24"/>
    <mergeCell ref="AY22:AZ22"/>
    <mergeCell ref="BA22:BB22"/>
    <mergeCell ref="BD22:BE22"/>
    <mergeCell ref="BF22:BG23"/>
    <mergeCell ref="AQ25:AU25"/>
    <mergeCell ref="AV25:AZ25"/>
    <mergeCell ref="BA25:BE25"/>
    <mergeCell ref="CA22:CB25"/>
    <mergeCell ref="AQ23:AU23"/>
    <mergeCell ref="AV23:AZ23"/>
    <mergeCell ref="BA24:BB24"/>
    <mergeCell ref="BN24:BO25"/>
    <mergeCell ref="BP22:BQ25"/>
    <mergeCell ref="BJ24:BK25"/>
    <mergeCell ref="U24:V24"/>
    <mergeCell ref="AB24:AC24"/>
    <mergeCell ref="AE24:AF24"/>
    <mergeCell ref="M24:N24"/>
    <mergeCell ref="P24:Q24"/>
    <mergeCell ref="AV24:AW24"/>
    <mergeCell ref="AT24:AU24"/>
    <mergeCell ref="BH22:BI25"/>
    <mergeCell ref="BJ22:BK23"/>
    <mergeCell ref="CN22:CN23"/>
    <mergeCell ref="BR22:BT25"/>
    <mergeCell ref="BU22:BV23"/>
    <mergeCell ref="BW22:BX25"/>
    <mergeCell ref="BY22:BZ23"/>
    <mergeCell ref="BU24:BV25"/>
    <mergeCell ref="BY24:BZ25"/>
    <mergeCell ref="CN24:CN25"/>
    <mergeCell ref="AO22:AP22"/>
    <mergeCell ref="AG23:AK23"/>
    <mergeCell ref="AL23:AP23"/>
    <mergeCell ref="CE22:CF25"/>
    <mergeCell ref="CC24:CD25"/>
    <mergeCell ref="CC22:CD23"/>
    <mergeCell ref="BD24:BE24"/>
    <mergeCell ref="BF24:BG25"/>
    <mergeCell ref="BA23:BE23"/>
    <mergeCell ref="AY24:AZ24"/>
    <mergeCell ref="M23:Q23"/>
    <mergeCell ref="R23:V23"/>
    <mergeCell ref="AG22:AH22"/>
    <mergeCell ref="AJ22:AK22"/>
    <mergeCell ref="AL22:AM22"/>
    <mergeCell ref="AB23:AF23"/>
    <mergeCell ref="M22:N22"/>
    <mergeCell ref="K22:L22"/>
    <mergeCell ref="K24:L24"/>
    <mergeCell ref="AQ22:AR22"/>
    <mergeCell ref="AT22:AU22"/>
    <mergeCell ref="P22:Q22"/>
    <mergeCell ref="R22:S22"/>
    <mergeCell ref="U22:V22"/>
    <mergeCell ref="W22:AA25"/>
    <mergeCell ref="AB22:AC22"/>
    <mergeCell ref="AE22:AF22"/>
    <mergeCell ref="BA21:BE21"/>
    <mergeCell ref="AL21:AP21"/>
    <mergeCell ref="AQ21:AU21"/>
    <mergeCell ref="A22:A25"/>
    <mergeCell ref="B22:F25"/>
    <mergeCell ref="G22:G23"/>
    <mergeCell ref="H22:I22"/>
    <mergeCell ref="G24:G25"/>
    <mergeCell ref="H24:I24"/>
    <mergeCell ref="H23:L23"/>
    <mergeCell ref="AO20:AP20"/>
    <mergeCell ref="AQ20:AR20"/>
    <mergeCell ref="AT20:AU20"/>
    <mergeCell ref="AY20:AZ20"/>
    <mergeCell ref="BU20:BV21"/>
    <mergeCell ref="M21:Q21"/>
    <mergeCell ref="W21:AA21"/>
    <mergeCell ref="AB21:AF21"/>
    <mergeCell ref="AG21:AK21"/>
    <mergeCell ref="P20:Q20"/>
    <mergeCell ref="BY20:BZ21"/>
    <mergeCell ref="BN20:BO21"/>
    <mergeCell ref="W20:X20"/>
    <mergeCell ref="Z20:AA20"/>
    <mergeCell ref="AB20:AC20"/>
    <mergeCell ref="AE20:AF20"/>
    <mergeCell ref="AG20:AH20"/>
    <mergeCell ref="AJ20:AK20"/>
    <mergeCell ref="AV21:AZ21"/>
    <mergeCell ref="AL20:AM20"/>
    <mergeCell ref="BF18:BG19"/>
    <mergeCell ref="BH18:BI21"/>
    <mergeCell ref="BA20:BB20"/>
    <mergeCell ref="W19:AA19"/>
    <mergeCell ref="AB19:AF19"/>
    <mergeCell ref="AG19:AK19"/>
    <mergeCell ref="AL19:AP19"/>
    <mergeCell ref="AV20:AW20"/>
    <mergeCell ref="BA19:BE19"/>
    <mergeCell ref="AQ18:AR18"/>
    <mergeCell ref="CE18:CF21"/>
    <mergeCell ref="BL18:BM21"/>
    <mergeCell ref="BN18:BO19"/>
    <mergeCell ref="BP18:BQ21"/>
    <mergeCell ref="BJ20:BK21"/>
    <mergeCell ref="CG18:CI21"/>
    <mergeCell ref="CC20:CD21"/>
    <mergeCell ref="BU18:BV19"/>
    <mergeCell ref="BW18:BX21"/>
    <mergeCell ref="BY18:BZ19"/>
    <mergeCell ref="CN18:CN19"/>
    <mergeCell ref="CN20:CN21"/>
    <mergeCell ref="AQ19:AU19"/>
    <mergeCell ref="AV19:AZ19"/>
    <mergeCell ref="CA18:CB21"/>
    <mergeCell ref="CC18:CD19"/>
    <mergeCell ref="BR18:BT21"/>
    <mergeCell ref="BJ18:BK19"/>
    <mergeCell ref="BD20:BE20"/>
    <mergeCell ref="BF20:BG21"/>
    <mergeCell ref="AT18:AU18"/>
    <mergeCell ref="BA18:BB18"/>
    <mergeCell ref="BD18:BE18"/>
    <mergeCell ref="AV18:AW18"/>
    <mergeCell ref="AY18:AZ18"/>
    <mergeCell ref="AG18:AH18"/>
    <mergeCell ref="AJ18:AK18"/>
    <mergeCell ref="AL18:AM18"/>
    <mergeCell ref="AO18:AP18"/>
    <mergeCell ref="W18:X18"/>
    <mergeCell ref="Z18:AA18"/>
    <mergeCell ref="AB18:AC18"/>
    <mergeCell ref="AE18:AF18"/>
    <mergeCell ref="K18:L18"/>
    <mergeCell ref="M18:N18"/>
    <mergeCell ref="P18:Q18"/>
    <mergeCell ref="R18:V21"/>
    <mergeCell ref="K20:L20"/>
    <mergeCell ref="M20:N20"/>
    <mergeCell ref="H19:L19"/>
    <mergeCell ref="M19:Q19"/>
    <mergeCell ref="H21:L21"/>
    <mergeCell ref="A18:A21"/>
    <mergeCell ref="B18:F21"/>
    <mergeCell ref="G18:G19"/>
    <mergeCell ref="H18:I18"/>
    <mergeCell ref="G20:G21"/>
    <mergeCell ref="H20:I20"/>
    <mergeCell ref="AV16:AW16"/>
    <mergeCell ref="AY16:AZ16"/>
    <mergeCell ref="W17:AA17"/>
    <mergeCell ref="AB17:AF17"/>
    <mergeCell ref="AG17:AK17"/>
    <mergeCell ref="AL17:AP17"/>
    <mergeCell ref="W15:AA15"/>
    <mergeCell ref="AB15:AF15"/>
    <mergeCell ref="AG15:AK15"/>
    <mergeCell ref="W16:X16"/>
    <mergeCell ref="Z16:AA16"/>
    <mergeCell ref="AB16:AC16"/>
    <mergeCell ref="AE16:AF16"/>
    <mergeCell ref="BJ16:BK17"/>
    <mergeCell ref="BN16:BO17"/>
    <mergeCell ref="AG16:AH16"/>
    <mergeCell ref="AJ16:AK16"/>
    <mergeCell ref="AQ17:AU17"/>
    <mergeCell ref="AV17:AZ17"/>
    <mergeCell ref="AL16:AM16"/>
    <mergeCell ref="AO16:AP16"/>
    <mergeCell ref="AQ16:AR16"/>
    <mergeCell ref="AT16:AU16"/>
    <mergeCell ref="CG14:CI17"/>
    <mergeCell ref="CC16:CD17"/>
    <mergeCell ref="AL15:AP15"/>
    <mergeCell ref="AQ15:AU15"/>
    <mergeCell ref="AV15:AZ15"/>
    <mergeCell ref="CA14:CB17"/>
    <mergeCell ref="BJ14:BK15"/>
    <mergeCell ref="BL14:BM17"/>
    <mergeCell ref="BN14:BO15"/>
    <mergeCell ref="BP14:BQ17"/>
    <mergeCell ref="CN14:CN15"/>
    <mergeCell ref="CN16:CN17"/>
    <mergeCell ref="BR14:BT17"/>
    <mergeCell ref="BU14:BV15"/>
    <mergeCell ref="BW14:BX17"/>
    <mergeCell ref="BY14:BZ15"/>
    <mergeCell ref="BU16:BV17"/>
    <mergeCell ref="BY16:BZ17"/>
    <mergeCell ref="CC14:CD15"/>
    <mergeCell ref="CE14:CF17"/>
    <mergeCell ref="BH14:BI17"/>
    <mergeCell ref="BA16:BB16"/>
    <mergeCell ref="BD16:BE16"/>
    <mergeCell ref="BF16:BG17"/>
    <mergeCell ref="BA15:BE15"/>
    <mergeCell ref="BA17:BE17"/>
    <mergeCell ref="AO14:AP14"/>
    <mergeCell ref="AQ14:AR14"/>
    <mergeCell ref="AT14:AU14"/>
    <mergeCell ref="BA14:BB14"/>
    <mergeCell ref="BD14:BE14"/>
    <mergeCell ref="BF14:BG15"/>
    <mergeCell ref="R17:V17"/>
    <mergeCell ref="AV14:AW14"/>
    <mergeCell ref="AY14:AZ14"/>
    <mergeCell ref="W14:X14"/>
    <mergeCell ref="Z14:AA14"/>
    <mergeCell ref="AB14:AC14"/>
    <mergeCell ref="AE14:AF14"/>
    <mergeCell ref="AG14:AH14"/>
    <mergeCell ref="AJ14:AK14"/>
    <mergeCell ref="AL14:AM14"/>
    <mergeCell ref="K14:L14"/>
    <mergeCell ref="M14:Q17"/>
    <mergeCell ref="R14:S14"/>
    <mergeCell ref="U14:V14"/>
    <mergeCell ref="K16:L16"/>
    <mergeCell ref="R16:S16"/>
    <mergeCell ref="U16:V16"/>
    <mergeCell ref="H15:L15"/>
    <mergeCell ref="R15:V15"/>
    <mergeCell ref="H17:L17"/>
    <mergeCell ref="A14:A17"/>
    <mergeCell ref="B14:F17"/>
    <mergeCell ref="G14:G15"/>
    <mergeCell ref="H14:I14"/>
    <mergeCell ref="G16:G17"/>
    <mergeCell ref="H16:I16"/>
    <mergeCell ref="BL10:BM13"/>
    <mergeCell ref="AQ13:AU13"/>
    <mergeCell ref="AV13:AZ13"/>
    <mergeCell ref="BA13:BE13"/>
    <mergeCell ref="BP10:BQ13"/>
    <mergeCell ref="BJ12:BK13"/>
    <mergeCell ref="BN12:BO13"/>
    <mergeCell ref="AQ10:AR10"/>
    <mergeCell ref="AQ12:AR12"/>
    <mergeCell ref="AQ11:AU11"/>
    <mergeCell ref="M13:Q13"/>
    <mergeCell ref="R13:V13"/>
    <mergeCell ref="W13:AA13"/>
    <mergeCell ref="AB13:AF13"/>
    <mergeCell ref="CN12:CN13"/>
    <mergeCell ref="CE10:CF13"/>
    <mergeCell ref="CG10:CI13"/>
    <mergeCell ref="CN10:CN11"/>
    <mergeCell ref="BY12:BZ13"/>
    <mergeCell ref="BJ10:BK11"/>
    <mergeCell ref="Z12:AA12"/>
    <mergeCell ref="AB12:AC12"/>
    <mergeCell ref="AG13:AK13"/>
    <mergeCell ref="AL13:AP13"/>
    <mergeCell ref="AE12:AF12"/>
    <mergeCell ref="AG12:AH12"/>
    <mergeCell ref="AJ12:AK12"/>
    <mergeCell ref="AL12:AM12"/>
    <mergeCell ref="AO12:AP12"/>
    <mergeCell ref="AV11:AZ11"/>
    <mergeCell ref="AT12:AU12"/>
    <mergeCell ref="AV12:AW12"/>
    <mergeCell ref="AY12:AZ12"/>
    <mergeCell ref="M12:N12"/>
    <mergeCell ref="P12:Q12"/>
    <mergeCell ref="R12:S12"/>
    <mergeCell ref="AG11:AK11"/>
    <mergeCell ref="M11:Q11"/>
    <mergeCell ref="R11:V11"/>
    <mergeCell ref="W11:AA11"/>
    <mergeCell ref="AB11:AF11"/>
    <mergeCell ref="U12:V12"/>
    <mergeCell ref="W12:X12"/>
    <mergeCell ref="AL11:AP11"/>
    <mergeCell ref="CA10:CB13"/>
    <mergeCell ref="BN10:BO11"/>
    <mergeCell ref="AY10:AZ10"/>
    <mergeCell ref="BA10:BB10"/>
    <mergeCell ref="BD10:BE10"/>
    <mergeCell ref="CC10:CD11"/>
    <mergeCell ref="CC12:CD13"/>
    <mergeCell ref="BR10:BT13"/>
    <mergeCell ref="BU10:BV11"/>
    <mergeCell ref="BW10:BX13"/>
    <mergeCell ref="BY10:BZ11"/>
    <mergeCell ref="BU12:BV13"/>
    <mergeCell ref="BF10:BG11"/>
    <mergeCell ref="BA11:BE11"/>
    <mergeCell ref="BH10:BI13"/>
    <mergeCell ref="BA12:BB12"/>
    <mergeCell ref="BD12:BE12"/>
    <mergeCell ref="BF12:BG13"/>
    <mergeCell ref="AV10:AW10"/>
    <mergeCell ref="U10:V10"/>
    <mergeCell ref="W10:X10"/>
    <mergeCell ref="Z10:AA10"/>
    <mergeCell ref="AB10:AC10"/>
    <mergeCell ref="AE10:AF10"/>
    <mergeCell ref="AG10:AH10"/>
    <mergeCell ref="AJ10:AK10"/>
    <mergeCell ref="AL10:AM10"/>
    <mergeCell ref="AO10:AP10"/>
    <mergeCell ref="DG7:DH7"/>
    <mergeCell ref="A10:A13"/>
    <mergeCell ref="B10:F13"/>
    <mergeCell ref="G10:G11"/>
    <mergeCell ref="H10:L13"/>
    <mergeCell ref="G12:G13"/>
    <mergeCell ref="M10:N10"/>
    <mergeCell ref="P10:Q10"/>
    <mergeCell ref="R10:S10"/>
    <mergeCell ref="AT10:AU10"/>
    <mergeCell ref="CU7:CV7"/>
    <mergeCell ref="CW7:CX7"/>
    <mergeCell ref="CY7:CZ7"/>
    <mergeCell ref="DE7:DF7"/>
    <mergeCell ref="DA7:DB7"/>
    <mergeCell ref="DC7:DD7"/>
    <mergeCell ref="CO7:CP7"/>
    <mergeCell ref="CQ7:CR7"/>
    <mergeCell ref="CN8:CN9"/>
    <mergeCell ref="CS7:CT7"/>
    <mergeCell ref="BU6:BX9"/>
    <mergeCell ref="BY6:CB9"/>
    <mergeCell ref="CC6:CF9"/>
    <mergeCell ref="CG6:CI9"/>
    <mergeCell ref="E2:CE4"/>
    <mergeCell ref="A6:G9"/>
    <mergeCell ref="H6:L9"/>
    <mergeCell ref="M6:Q9"/>
    <mergeCell ref="R6:V9"/>
    <mergeCell ref="W6:AA9"/>
    <mergeCell ref="AB6:AF9"/>
    <mergeCell ref="AG6:AK9"/>
    <mergeCell ref="AV6:AZ9"/>
    <mergeCell ref="BA6:BE9"/>
    <mergeCell ref="AL6:AP9"/>
    <mergeCell ref="AQ6:AU9"/>
    <mergeCell ref="BN6:BQ9"/>
    <mergeCell ref="BR6:BT9"/>
    <mergeCell ref="BF6:BI9"/>
    <mergeCell ref="BJ6:BM9"/>
  </mergeCells>
  <printOptions/>
  <pageMargins left="0.787" right="0.787" top="0.984" bottom="0.984" header="0.512" footer="0.512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6"/>
  <sheetViews>
    <sheetView tabSelected="1" zoomScale="84" zoomScaleNormal="84" zoomScalePageLayoutView="0" workbookViewId="0" topLeftCell="A1">
      <pane ySplit="3" topLeftCell="A4" activePane="bottomLeft" state="frozen"/>
      <selection pane="topLeft" activeCell="A1" sqref="A1"/>
      <selection pane="bottomLeft" activeCell="D46" sqref="D46:D49"/>
    </sheetView>
  </sheetViews>
  <sheetFormatPr defaultColWidth="9.140625" defaultRowHeight="15"/>
  <cols>
    <col min="1" max="1" width="10.421875" style="0" customWidth="1"/>
    <col min="2" max="2" width="12.421875" style="0" customWidth="1"/>
    <col min="5" max="5" width="12.421875" style="0" customWidth="1"/>
    <col min="6" max="6" width="4.140625" style="0" customWidth="1"/>
    <col min="7" max="7" width="6.28125" style="0" customWidth="1"/>
    <col min="8" max="8" width="4.140625" style="0" customWidth="1"/>
    <col min="9" max="9" width="12.421875" style="0" customWidth="1"/>
    <col min="10" max="10" width="9.421875" style="0" customWidth="1"/>
  </cols>
  <sheetData>
    <row r="1" spans="1:15" ht="18" thickBot="1">
      <c r="A1" s="508" t="s">
        <v>195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3.5">
      <c r="A2" s="511" t="s">
        <v>5</v>
      </c>
      <c r="B2" s="488" t="s">
        <v>6</v>
      </c>
      <c r="C2" s="490" t="s">
        <v>7</v>
      </c>
      <c r="D2" s="10"/>
      <c r="E2" s="483" t="s">
        <v>22</v>
      </c>
      <c r="F2" s="484"/>
      <c r="G2" s="484"/>
      <c r="H2" s="484"/>
      <c r="I2" s="485"/>
      <c r="J2" s="513" t="s">
        <v>8</v>
      </c>
      <c r="K2" s="515" t="s">
        <v>9</v>
      </c>
      <c r="L2" s="516"/>
      <c r="M2" s="516"/>
      <c r="N2" s="517"/>
      <c r="O2" s="518" t="s">
        <v>10</v>
      </c>
    </row>
    <row r="3" spans="1:15" ht="14.25" thickBot="1">
      <c r="A3" s="512"/>
      <c r="B3" s="489"/>
      <c r="C3" s="491"/>
      <c r="D3" s="11" t="s">
        <v>21</v>
      </c>
      <c r="E3" s="486"/>
      <c r="F3" s="486"/>
      <c r="G3" s="486"/>
      <c r="H3" s="486"/>
      <c r="I3" s="487"/>
      <c r="J3" s="514"/>
      <c r="K3" s="1" t="s">
        <v>11</v>
      </c>
      <c r="L3" s="1" t="s">
        <v>12</v>
      </c>
      <c r="M3" s="1" t="s">
        <v>12</v>
      </c>
      <c r="N3" s="1" t="s">
        <v>13</v>
      </c>
      <c r="O3" s="519"/>
    </row>
    <row r="4" spans="1:15" ht="13.5">
      <c r="A4" s="467" t="s">
        <v>105</v>
      </c>
      <c r="B4" s="470" t="s">
        <v>14</v>
      </c>
      <c r="C4" s="2" t="s">
        <v>59</v>
      </c>
      <c r="D4" s="453" t="s">
        <v>23</v>
      </c>
      <c r="E4" s="5" t="s">
        <v>101</v>
      </c>
      <c r="F4" s="13" t="s">
        <v>160</v>
      </c>
      <c r="G4" s="6" t="s">
        <v>20</v>
      </c>
      <c r="H4" s="13" t="s">
        <v>161</v>
      </c>
      <c r="I4" s="8" t="s">
        <v>44</v>
      </c>
      <c r="J4" s="476" t="s">
        <v>131</v>
      </c>
      <c r="K4" s="195" t="s">
        <v>104</v>
      </c>
      <c r="L4" s="195" t="s">
        <v>2</v>
      </c>
      <c r="M4" s="195" t="s">
        <v>2</v>
      </c>
      <c r="N4" s="195" t="s">
        <v>104</v>
      </c>
      <c r="O4" s="554" t="s">
        <v>157</v>
      </c>
    </row>
    <row r="5" spans="1:16" ht="13.5">
      <c r="A5" s="468"/>
      <c r="B5" s="459"/>
      <c r="C5" s="4" t="s">
        <v>43</v>
      </c>
      <c r="D5" s="459"/>
      <c r="E5" s="191" t="s">
        <v>104</v>
      </c>
      <c r="F5" s="192" t="s">
        <v>162</v>
      </c>
      <c r="G5" s="193" t="s">
        <v>16</v>
      </c>
      <c r="H5" s="192" t="s">
        <v>160</v>
      </c>
      <c r="I5" s="191" t="s">
        <v>2</v>
      </c>
      <c r="J5" s="463"/>
      <c r="K5" s="45" t="s">
        <v>101</v>
      </c>
      <c r="L5" s="45" t="s">
        <v>44</v>
      </c>
      <c r="M5" s="45" t="s">
        <v>44</v>
      </c>
      <c r="N5" s="45" t="s">
        <v>101</v>
      </c>
      <c r="O5" s="555"/>
      <c r="P5">
        <v>6400</v>
      </c>
    </row>
    <row r="6" spans="1:15" ht="13.5">
      <c r="A6" s="468"/>
      <c r="B6" s="459"/>
      <c r="C6" s="4" t="s">
        <v>58</v>
      </c>
      <c r="D6" s="459"/>
      <c r="E6" s="191" t="s">
        <v>103</v>
      </c>
      <c r="F6" s="192" t="s">
        <v>162</v>
      </c>
      <c r="G6" s="193" t="s">
        <v>20</v>
      </c>
      <c r="H6" s="192" t="s">
        <v>162</v>
      </c>
      <c r="I6" s="194" t="s">
        <v>0</v>
      </c>
      <c r="J6" s="463"/>
      <c r="K6" s="154" t="s">
        <v>102</v>
      </c>
      <c r="L6" s="154" t="s">
        <v>3</v>
      </c>
      <c r="M6" s="154" t="s">
        <v>3</v>
      </c>
      <c r="N6" s="154" t="s">
        <v>102</v>
      </c>
      <c r="O6" s="555"/>
    </row>
    <row r="7" spans="1:15" ht="14.25" thickBot="1">
      <c r="A7" s="469"/>
      <c r="B7" s="451"/>
      <c r="C7" s="4" t="s">
        <v>39</v>
      </c>
      <c r="D7" s="459"/>
      <c r="E7" s="58" t="s">
        <v>102</v>
      </c>
      <c r="F7" s="21" t="s">
        <v>163</v>
      </c>
      <c r="G7" s="22" t="s">
        <v>16</v>
      </c>
      <c r="H7" s="21" t="s">
        <v>162</v>
      </c>
      <c r="I7" s="37" t="s">
        <v>3</v>
      </c>
      <c r="J7" s="464"/>
      <c r="K7" s="196" t="s">
        <v>0</v>
      </c>
      <c r="L7" s="196" t="s">
        <v>103</v>
      </c>
      <c r="M7" s="196" t="s">
        <v>103</v>
      </c>
      <c r="N7" s="196" t="s">
        <v>0</v>
      </c>
      <c r="O7" s="556"/>
    </row>
    <row r="8" spans="1:15" ht="13.5">
      <c r="A8" s="467" t="s">
        <v>106</v>
      </c>
      <c r="B8" s="470" t="s">
        <v>18</v>
      </c>
      <c r="C8" s="2" t="s">
        <v>15</v>
      </c>
      <c r="D8" s="477" t="s">
        <v>23</v>
      </c>
      <c r="E8" s="170" t="s">
        <v>104</v>
      </c>
      <c r="F8" s="14" t="s">
        <v>160</v>
      </c>
      <c r="G8" s="7" t="s">
        <v>16</v>
      </c>
      <c r="H8" s="14" t="s">
        <v>163</v>
      </c>
      <c r="I8" s="9" t="s">
        <v>44</v>
      </c>
      <c r="J8" s="403" t="s">
        <v>130</v>
      </c>
      <c r="K8" s="44" t="s">
        <v>3</v>
      </c>
      <c r="L8" s="44" t="s">
        <v>2</v>
      </c>
      <c r="M8" s="44" t="s">
        <v>2</v>
      </c>
      <c r="N8" s="44" t="s">
        <v>3</v>
      </c>
      <c r="O8" s="541" t="s">
        <v>2</v>
      </c>
    </row>
    <row r="9" spans="1:15" ht="14.25" thickBot="1">
      <c r="A9" s="478"/>
      <c r="B9" s="459"/>
      <c r="C9" s="4" t="s">
        <v>17</v>
      </c>
      <c r="D9" s="459"/>
      <c r="E9" s="3" t="s">
        <v>2</v>
      </c>
      <c r="F9" s="66" t="s">
        <v>162</v>
      </c>
      <c r="G9" s="20" t="s">
        <v>16</v>
      </c>
      <c r="H9" s="66" t="s">
        <v>162</v>
      </c>
      <c r="I9" s="23" t="s">
        <v>3</v>
      </c>
      <c r="J9" s="463"/>
      <c r="K9" s="48" t="s">
        <v>44</v>
      </c>
      <c r="L9" s="48" t="s">
        <v>104</v>
      </c>
      <c r="M9" s="48" t="s">
        <v>104</v>
      </c>
      <c r="N9" s="48" t="s">
        <v>44</v>
      </c>
      <c r="O9" s="542"/>
    </row>
    <row r="10" spans="1:15" ht="13.5">
      <c r="A10" s="478"/>
      <c r="B10" s="459"/>
      <c r="C10" s="119" t="s">
        <v>19</v>
      </c>
      <c r="D10" s="462" t="s">
        <v>24</v>
      </c>
      <c r="E10" s="89" t="s">
        <v>104</v>
      </c>
      <c r="F10" s="90"/>
      <c r="G10" s="91" t="s">
        <v>16</v>
      </c>
      <c r="H10" s="90"/>
      <c r="I10" s="92" t="s">
        <v>3</v>
      </c>
      <c r="J10" s="463"/>
      <c r="K10" s="44"/>
      <c r="L10" s="44"/>
      <c r="M10" s="44"/>
      <c r="N10" s="44"/>
      <c r="O10" s="542"/>
    </row>
    <row r="11" spans="1:15" ht="13.5">
      <c r="A11" s="478"/>
      <c r="B11" s="459"/>
      <c r="C11" s="122" t="s">
        <v>58</v>
      </c>
      <c r="D11" s="463"/>
      <c r="E11" s="140" t="s">
        <v>104</v>
      </c>
      <c r="F11" s="141"/>
      <c r="G11" s="142" t="s">
        <v>16</v>
      </c>
      <c r="H11" s="141"/>
      <c r="I11" s="171" t="s">
        <v>44</v>
      </c>
      <c r="J11" s="463"/>
      <c r="K11" s="49"/>
      <c r="L11" s="49"/>
      <c r="M11" s="49"/>
      <c r="N11" s="49"/>
      <c r="O11" s="542"/>
    </row>
    <row r="12" spans="1:15" ht="14.25" thickBot="1">
      <c r="A12" s="478"/>
      <c r="B12" s="459"/>
      <c r="C12" s="113" t="s">
        <v>41</v>
      </c>
      <c r="D12" s="464"/>
      <c r="E12" s="81" t="s">
        <v>2</v>
      </c>
      <c r="F12" s="82"/>
      <c r="G12" s="83" t="s">
        <v>16</v>
      </c>
      <c r="H12" s="82"/>
      <c r="I12" s="84" t="s">
        <v>3</v>
      </c>
      <c r="J12" s="464"/>
      <c r="K12" s="46"/>
      <c r="L12" s="46"/>
      <c r="M12" s="46"/>
      <c r="N12" s="46"/>
      <c r="O12" s="543"/>
    </row>
    <row r="13" spans="1:16" ht="13.5">
      <c r="A13" s="478"/>
      <c r="B13" s="459"/>
      <c r="C13" s="12" t="s">
        <v>113</v>
      </c>
      <c r="D13" s="453" t="s">
        <v>23</v>
      </c>
      <c r="E13" s="69" t="s">
        <v>99</v>
      </c>
      <c r="F13" s="56" t="s">
        <v>160</v>
      </c>
      <c r="G13" s="57" t="s">
        <v>16</v>
      </c>
      <c r="H13" s="56" t="s">
        <v>161</v>
      </c>
      <c r="I13" s="60" t="s">
        <v>103</v>
      </c>
      <c r="J13" s="403" t="s">
        <v>131</v>
      </c>
      <c r="K13" s="44" t="s">
        <v>0</v>
      </c>
      <c r="L13" s="44" t="s">
        <v>101</v>
      </c>
      <c r="M13" s="44" t="s">
        <v>101</v>
      </c>
      <c r="N13" s="44" t="s">
        <v>0</v>
      </c>
      <c r="O13" s="440" t="s">
        <v>158</v>
      </c>
      <c r="P13">
        <v>3200</v>
      </c>
    </row>
    <row r="14" spans="1:15" ht="14.25" thickBot="1">
      <c r="A14" s="478"/>
      <c r="B14" s="451"/>
      <c r="C14" s="4" t="s">
        <v>114</v>
      </c>
      <c r="D14" s="459"/>
      <c r="E14" s="156" t="s">
        <v>0</v>
      </c>
      <c r="F14" s="155">
        <v>3</v>
      </c>
      <c r="G14" s="6" t="s">
        <v>16</v>
      </c>
      <c r="H14" s="155">
        <v>1</v>
      </c>
      <c r="I14" s="8" t="s">
        <v>101</v>
      </c>
      <c r="J14" s="404"/>
      <c r="K14" s="46" t="s">
        <v>103</v>
      </c>
      <c r="L14" s="46" t="s">
        <v>99</v>
      </c>
      <c r="M14" s="46" t="s">
        <v>99</v>
      </c>
      <c r="N14" s="46" t="s">
        <v>103</v>
      </c>
      <c r="O14" s="441"/>
    </row>
    <row r="15" spans="1:15" ht="13.5">
      <c r="A15" s="478"/>
      <c r="B15" s="480" t="s">
        <v>115</v>
      </c>
      <c r="C15" s="481" t="s">
        <v>118</v>
      </c>
      <c r="D15" s="401" t="s">
        <v>23</v>
      </c>
      <c r="E15" s="408" t="s">
        <v>117</v>
      </c>
      <c r="F15" s="496"/>
      <c r="G15" s="498" t="s">
        <v>16</v>
      </c>
      <c r="H15" s="496"/>
      <c r="I15" s="499" t="s">
        <v>137</v>
      </c>
      <c r="J15" s="404"/>
      <c r="K15" s="401" t="s">
        <v>116</v>
      </c>
      <c r="L15" s="401" t="s">
        <v>116</v>
      </c>
      <c r="M15" s="401" t="s">
        <v>116</v>
      </c>
      <c r="N15" s="401" t="s">
        <v>116</v>
      </c>
      <c r="O15" s="442" t="s">
        <v>139</v>
      </c>
    </row>
    <row r="16" spans="1:15" ht="14.25" thickBot="1">
      <c r="A16" s="479"/>
      <c r="B16" s="402"/>
      <c r="C16" s="482"/>
      <c r="D16" s="471"/>
      <c r="E16" s="409"/>
      <c r="F16" s="497"/>
      <c r="G16" s="497"/>
      <c r="H16" s="497"/>
      <c r="I16" s="500"/>
      <c r="J16" s="405"/>
      <c r="K16" s="402"/>
      <c r="L16" s="402"/>
      <c r="M16" s="402"/>
      <c r="N16" s="402"/>
      <c r="O16" s="443"/>
    </row>
    <row r="17" spans="1:15" ht="14.25" thickBot="1">
      <c r="A17" s="504" t="s">
        <v>189</v>
      </c>
      <c r="B17" s="477" t="s">
        <v>60</v>
      </c>
      <c r="C17" s="2" t="s">
        <v>15</v>
      </c>
      <c r="D17" s="477" t="s">
        <v>23</v>
      </c>
      <c r="E17" s="50" t="s">
        <v>102</v>
      </c>
      <c r="F17" s="157">
        <v>6</v>
      </c>
      <c r="G17" s="52" t="s">
        <v>16</v>
      </c>
      <c r="H17" s="157">
        <v>1</v>
      </c>
      <c r="I17" s="53" t="s">
        <v>44</v>
      </c>
      <c r="J17" s="403" t="s">
        <v>99</v>
      </c>
      <c r="K17" s="49" t="s">
        <v>99</v>
      </c>
      <c r="L17" s="49" t="s">
        <v>1</v>
      </c>
      <c r="M17" s="49" t="s">
        <v>1</v>
      </c>
      <c r="N17" s="49" t="s">
        <v>99</v>
      </c>
      <c r="O17" s="492" t="s">
        <v>99</v>
      </c>
    </row>
    <row r="18" spans="1:15" ht="14.25" thickBot="1">
      <c r="A18" s="478"/>
      <c r="B18" s="459"/>
      <c r="C18" s="73" t="s">
        <v>17</v>
      </c>
      <c r="D18" s="464"/>
      <c r="E18" s="158" t="s">
        <v>99</v>
      </c>
      <c r="F18" s="159" t="s">
        <v>196</v>
      </c>
      <c r="G18" s="160" t="s">
        <v>16</v>
      </c>
      <c r="H18" s="159" t="s">
        <v>197</v>
      </c>
      <c r="I18" s="161" t="s">
        <v>1</v>
      </c>
      <c r="J18" s="404"/>
      <c r="K18" s="70" t="s">
        <v>102</v>
      </c>
      <c r="L18" s="70" t="s">
        <v>44</v>
      </c>
      <c r="M18" s="70" t="s">
        <v>44</v>
      </c>
      <c r="N18" s="70" t="s">
        <v>102</v>
      </c>
      <c r="O18" s="492"/>
    </row>
    <row r="19" spans="1:15" ht="14.25" thickBot="1">
      <c r="A19" s="478"/>
      <c r="B19" s="459"/>
      <c r="C19" s="119" t="s">
        <v>19</v>
      </c>
      <c r="D19" s="462" t="s">
        <v>24</v>
      </c>
      <c r="E19" s="162" t="s">
        <v>99</v>
      </c>
      <c r="F19" s="78"/>
      <c r="G19" s="79" t="s">
        <v>16</v>
      </c>
      <c r="H19" s="78"/>
      <c r="I19" s="163" t="s">
        <v>102</v>
      </c>
      <c r="J19" s="404"/>
      <c r="K19" s="25"/>
      <c r="L19" s="25"/>
      <c r="M19" s="25"/>
      <c r="N19" s="25"/>
      <c r="O19" s="492"/>
    </row>
    <row r="20" spans="1:15" ht="14.25" thickBot="1">
      <c r="A20" s="478"/>
      <c r="B20" s="459"/>
      <c r="C20" s="113" t="s">
        <v>41</v>
      </c>
      <c r="D20" s="528"/>
      <c r="E20" s="98" t="s">
        <v>1</v>
      </c>
      <c r="F20" s="82"/>
      <c r="G20" s="83" t="s">
        <v>16</v>
      </c>
      <c r="H20" s="82"/>
      <c r="I20" s="99" t="s">
        <v>44</v>
      </c>
      <c r="J20" s="405"/>
      <c r="K20" s="46"/>
      <c r="L20" s="46"/>
      <c r="M20" s="46"/>
      <c r="N20" s="46"/>
      <c r="O20" s="492"/>
    </row>
    <row r="21" spans="1:15" ht="13.5">
      <c r="A21" s="472" t="s">
        <v>109</v>
      </c>
      <c r="B21" s="475" t="s">
        <v>95</v>
      </c>
      <c r="C21" s="12" t="s">
        <v>15</v>
      </c>
      <c r="D21" s="453" t="s">
        <v>23</v>
      </c>
      <c r="E21" s="55" t="s">
        <v>99</v>
      </c>
      <c r="F21" s="56" t="s">
        <v>214</v>
      </c>
      <c r="G21" s="57" t="s">
        <v>38</v>
      </c>
      <c r="H21" s="56" t="s">
        <v>162</v>
      </c>
      <c r="I21" s="60" t="s">
        <v>2</v>
      </c>
      <c r="J21" s="403" t="s">
        <v>159</v>
      </c>
      <c r="K21" s="25" t="s">
        <v>103</v>
      </c>
      <c r="L21" s="25" t="s">
        <v>104</v>
      </c>
      <c r="M21" s="25" t="s">
        <v>104</v>
      </c>
      <c r="N21" s="25" t="s">
        <v>103</v>
      </c>
      <c r="O21" s="493" t="s">
        <v>144</v>
      </c>
    </row>
    <row r="22" spans="1:15" ht="14.25" thickBot="1">
      <c r="A22" s="473"/>
      <c r="B22" s="459"/>
      <c r="C22" s="4" t="s">
        <v>17</v>
      </c>
      <c r="D22" s="451"/>
      <c r="E22" s="36" t="s">
        <v>104</v>
      </c>
      <c r="F22" s="21" t="s">
        <v>162</v>
      </c>
      <c r="G22" s="22" t="s">
        <v>16</v>
      </c>
      <c r="H22" s="21" t="s">
        <v>162</v>
      </c>
      <c r="I22" s="37" t="s">
        <v>103</v>
      </c>
      <c r="J22" s="404"/>
      <c r="K22" s="46" t="s">
        <v>2</v>
      </c>
      <c r="L22" s="46" t="s">
        <v>99</v>
      </c>
      <c r="M22" s="46" t="s">
        <v>99</v>
      </c>
      <c r="N22" s="46" t="s">
        <v>2</v>
      </c>
      <c r="O22" s="494"/>
    </row>
    <row r="23" spans="1:21" ht="13.5">
      <c r="A23" s="473"/>
      <c r="B23" s="459"/>
      <c r="C23" s="119" t="s">
        <v>19</v>
      </c>
      <c r="D23" s="448" t="s">
        <v>24</v>
      </c>
      <c r="E23" s="138" t="s">
        <v>104</v>
      </c>
      <c r="F23" s="90"/>
      <c r="G23" s="91" t="s">
        <v>16</v>
      </c>
      <c r="H23" s="90"/>
      <c r="I23" s="139" t="s">
        <v>99</v>
      </c>
      <c r="J23" s="404"/>
      <c r="K23" s="44"/>
      <c r="L23" s="44"/>
      <c r="M23" s="44"/>
      <c r="N23" s="44"/>
      <c r="O23" s="494"/>
      <c r="Q23" s="19"/>
      <c r="R23" s="3"/>
      <c r="S23" s="20"/>
      <c r="T23" s="3"/>
      <c r="U23" s="3"/>
    </row>
    <row r="24" spans="1:21" ht="14.25" thickBot="1">
      <c r="A24" s="474"/>
      <c r="B24" s="451"/>
      <c r="C24" s="113" t="s">
        <v>41</v>
      </c>
      <c r="D24" s="411"/>
      <c r="E24" s="81" t="s">
        <v>103</v>
      </c>
      <c r="F24" s="82"/>
      <c r="G24" s="83" t="s">
        <v>16</v>
      </c>
      <c r="H24" s="82"/>
      <c r="I24" s="84" t="s">
        <v>2</v>
      </c>
      <c r="J24" s="405"/>
      <c r="K24" s="46"/>
      <c r="L24" s="46"/>
      <c r="M24" s="46"/>
      <c r="N24" s="46"/>
      <c r="O24" s="495"/>
      <c r="Q24" s="19"/>
      <c r="R24" s="3"/>
      <c r="S24" s="20"/>
      <c r="T24" s="3"/>
      <c r="U24" s="3"/>
    </row>
    <row r="25" spans="1:21" ht="13.5">
      <c r="A25" s="472" t="s">
        <v>110</v>
      </c>
      <c r="B25" s="406" t="s">
        <v>69</v>
      </c>
      <c r="C25" s="2" t="s">
        <v>15</v>
      </c>
      <c r="D25" s="406" t="s">
        <v>23</v>
      </c>
      <c r="E25" s="164" t="s">
        <v>1</v>
      </c>
      <c r="F25" s="14" t="s">
        <v>225</v>
      </c>
      <c r="G25" s="7" t="s">
        <v>16</v>
      </c>
      <c r="H25" s="14" t="s">
        <v>226</v>
      </c>
      <c r="I25" s="9" t="s">
        <v>44</v>
      </c>
      <c r="J25" s="403" t="s">
        <v>159</v>
      </c>
      <c r="K25" s="44" t="s">
        <v>3</v>
      </c>
      <c r="L25" s="44" t="s">
        <v>104</v>
      </c>
      <c r="M25" s="44" t="s">
        <v>104</v>
      </c>
      <c r="N25" s="44" t="s">
        <v>3</v>
      </c>
      <c r="O25" s="415" t="s">
        <v>104</v>
      </c>
      <c r="Q25" s="17"/>
      <c r="R25" s="17"/>
      <c r="S25" s="17"/>
      <c r="T25" s="17"/>
      <c r="U25" s="17"/>
    </row>
    <row r="26" spans="1:21" ht="14.25" thickBot="1">
      <c r="A26" s="473"/>
      <c r="B26" s="459"/>
      <c r="C26" s="165" t="s">
        <v>17</v>
      </c>
      <c r="D26" s="407"/>
      <c r="E26" s="29" t="s">
        <v>104</v>
      </c>
      <c r="F26" s="64" t="s">
        <v>197</v>
      </c>
      <c r="G26" s="65" t="s">
        <v>16</v>
      </c>
      <c r="H26" s="64" t="s">
        <v>227</v>
      </c>
      <c r="I26" s="59" t="s">
        <v>3</v>
      </c>
      <c r="J26" s="404"/>
      <c r="K26" s="48" t="s">
        <v>1</v>
      </c>
      <c r="L26" s="48" t="s">
        <v>44</v>
      </c>
      <c r="M26" s="48" t="s">
        <v>44</v>
      </c>
      <c r="N26" s="48" t="s">
        <v>1</v>
      </c>
      <c r="O26" s="452"/>
      <c r="Q26" s="17"/>
      <c r="R26" s="17"/>
      <c r="S26" s="17"/>
      <c r="T26" s="17"/>
      <c r="U26" s="17"/>
    </row>
    <row r="27" spans="1:21" ht="13.5">
      <c r="A27" s="473"/>
      <c r="B27" s="459"/>
      <c r="C27" s="119" t="s">
        <v>19</v>
      </c>
      <c r="D27" s="530" t="s">
        <v>24</v>
      </c>
      <c r="E27" s="89" t="s">
        <v>44</v>
      </c>
      <c r="F27" s="90"/>
      <c r="G27" s="91" t="s">
        <v>16</v>
      </c>
      <c r="H27" s="90"/>
      <c r="I27" s="92" t="s">
        <v>3</v>
      </c>
      <c r="J27" s="404"/>
      <c r="K27" s="44"/>
      <c r="L27" s="44"/>
      <c r="M27" s="44"/>
      <c r="N27" s="44"/>
      <c r="O27" s="452"/>
      <c r="Q27" s="17"/>
      <c r="R27" s="17"/>
      <c r="S27" s="17"/>
      <c r="T27" s="17"/>
      <c r="U27" s="17"/>
    </row>
    <row r="28" spans="1:21" ht="13.5" customHeight="1" thickBot="1">
      <c r="A28" s="474"/>
      <c r="B28" s="451"/>
      <c r="C28" s="113" t="s">
        <v>58</v>
      </c>
      <c r="D28" s="531"/>
      <c r="E28" s="95" t="s">
        <v>104</v>
      </c>
      <c r="F28" s="82"/>
      <c r="G28" s="83" t="s">
        <v>16</v>
      </c>
      <c r="H28" s="82"/>
      <c r="I28" s="84" t="s">
        <v>1</v>
      </c>
      <c r="J28" s="405"/>
      <c r="K28" s="46"/>
      <c r="L28" s="46"/>
      <c r="M28" s="46"/>
      <c r="N28" s="46"/>
      <c r="O28" s="452"/>
      <c r="Q28" s="17"/>
      <c r="R28" s="17"/>
      <c r="S28" s="17"/>
      <c r="T28" s="17"/>
      <c r="U28" s="17"/>
    </row>
    <row r="29" spans="1:21" ht="13.5">
      <c r="A29" s="504" t="s">
        <v>119</v>
      </c>
      <c r="B29" s="529" t="s">
        <v>61</v>
      </c>
      <c r="C29" s="25" t="s">
        <v>15</v>
      </c>
      <c r="D29" s="460" t="s">
        <v>23</v>
      </c>
      <c r="E29" s="50" t="s">
        <v>102</v>
      </c>
      <c r="F29" s="51" t="s">
        <v>196</v>
      </c>
      <c r="G29" s="52" t="s">
        <v>16</v>
      </c>
      <c r="H29" s="51" t="s">
        <v>226</v>
      </c>
      <c r="I29" s="53" t="s">
        <v>1</v>
      </c>
      <c r="J29" s="534" t="s">
        <v>99</v>
      </c>
      <c r="K29" s="25" t="s">
        <v>99</v>
      </c>
      <c r="L29" s="25" t="s">
        <v>104</v>
      </c>
      <c r="M29" s="25" t="s">
        <v>104</v>
      </c>
      <c r="N29" s="25" t="s">
        <v>99</v>
      </c>
      <c r="O29" s="415" t="s">
        <v>99</v>
      </c>
      <c r="Q29" s="17"/>
      <c r="R29" s="17"/>
      <c r="S29" s="17"/>
      <c r="T29" s="17"/>
      <c r="U29" s="17"/>
    </row>
    <row r="30" spans="1:21" ht="13.5">
      <c r="A30" s="505"/>
      <c r="B30" s="463"/>
      <c r="C30" s="46" t="s">
        <v>17</v>
      </c>
      <c r="D30" s="418"/>
      <c r="E30" s="58" t="s">
        <v>2</v>
      </c>
      <c r="F30" s="21" t="s">
        <v>228</v>
      </c>
      <c r="G30" s="22" t="s">
        <v>16</v>
      </c>
      <c r="H30" s="21" t="s">
        <v>197</v>
      </c>
      <c r="I30" s="37" t="s">
        <v>103</v>
      </c>
      <c r="J30" s="547"/>
      <c r="K30" s="46" t="s">
        <v>1</v>
      </c>
      <c r="L30" s="46" t="s">
        <v>102</v>
      </c>
      <c r="M30" s="46" t="s">
        <v>102</v>
      </c>
      <c r="N30" s="46" t="s">
        <v>1</v>
      </c>
      <c r="O30" s="416"/>
      <c r="Q30" s="19"/>
      <c r="R30" s="3"/>
      <c r="S30" s="20"/>
      <c r="T30" s="3"/>
      <c r="U30" s="3"/>
    </row>
    <row r="31" spans="1:21" ht="14.25" thickBot="1">
      <c r="A31" s="505"/>
      <c r="B31" s="463"/>
      <c r="C31" s="46" t="s">
        <v>19</v>
      </c>
      <c r="D31" s="418"/>
      <c r="E31" s="54" t="s">
        <v>99</v>
      </c>
      <c r="F31" s="166">
        <v>2</v>
      </c>
      <c r="G31" s="22" t="s">
        <v>42</v>
      </c>
      <c r="H31" s="166">
        <v>2</v>
      </c>
      <c r="I31" s="37" t="s">
        <v>104</v>
      </c>
      <c r="J31" s="547"/>
      <c r="K31" s="24" t="s">
        <v>2</v>
      </c>
      <c r="L31" s="24" t="s">
        <v>103</v>
      </c>
      <c r="M31" s="24" t="s">
        <v>103</v>
      </c>
      <c r="N31" s="24" t="s">
        <v>2</v>
      </c>
      <c r="O31" s="416"/>
      <c r="Q31" s="19"/>
      <c r="R31" s="3"/>
      <c r="S31" s="20"/>
      <c r="T31" s="3"/>
      <c r="U31" s="3"/>
    </row>
    <row r="32" spans="1:21" ht="13.5">
      <c r="A32" s="505"/>
      <c r="B32" s="463"/>
      <c r="C32" s="119" t="s">
        <v>29</v>
      </c>
      <c r="D32" s="465" t="s">
        <v>24</v>
      </c>
      <c r="E32" s="100" t="s">
        <v>2</v>
      </c>
      <c r="F32" s="90"/>
      <c r="G32" s="91" t="s">
        <v>42</v>
      </c>
      <c r="H32" s="90"/>
      <c r="I32" s="80" t="s">
        <v>102</v>
      </c>
      <c r="J32" s="547"/>
      <c r="K32" s="49"/>
      <c r="L32" s="49"/>
      <c r="M32" s="49"/>
      <c r="N32" s="49"/>
      <c r="O32" s="416"/>
      <c r="Q32" s="19"/>
      <c r="R32" s="3"/>
      <c r="S32" s="20"/>
      <c r="T32" s="3"/>
      <c r="U32" s="3"/>
    </row>
    <row r="33" spans="1:21" ht="13.5">
      <c r="A33" s="505"/>
      <c r="B33" s="463"/>
      <c r="C33" s="113" t="s">
        <v>39</v>
      </c>
      <c r="D33" s="411"/>
      <c r="E33" s="95" t="s">
        <v>99</v>
      </c>
      <c r="F33" s="82"/>
      <c r="G33" s="83" t="s">
        <v>42</v>
      </c>
      <c r="H33" s="82"/>
      <c r="I33" s="84" t="s">
        <v>1</v>
      </c>
      <c r="J33" s="547"/>
      <c r="K33" s="47"/>
      <c r="L33" s="47"/>
      <c r="M33" s="47"/>
      <c r="N33" s="47"/>
      <c r="O33" s="416"/>
      <c r="Q33" s="19"/>
      <c r="R33" s="3"/>
      <c r="S33" s="20"/>
      <c r="T33" s="3"/>
      <c r="U33" s="3"/>
    </row>
    <row r="34" spans="1:21" ht="14.25" thickBot="1">
      <c r="A34" s="506"/>
      <c r="B34" s="464"/>
      <c r="C34" s="113" t="s">
        <v>40</v>
      </c>
      <c r="D34" s="412"/>
      <c r="E34" s="101" t="s">
        <v>104</v>
      </c>
      <c r="F34" s="102"/>
      <c r="G34" s="83" t="s">
        <v>42</v>
      </c>
      <c r="H34" s="102"/>
      <c r="I34" s="84" t="s">
        <v>103</v>
      </c>
      <c r="J34" s="548"/>
      <c r="K34" s="48"/>
      <c r="L34" s="48"/>
      <c r="M34" s="48"/>
      <c r="N34" s="48"/>
      <c r="O34" s="417"/>
      <c r="Q34" s="19"/>
      <c r="R34" s="3"/>
      <c r="S34" s="20"/>
      <c r="T34" s="3"/>
      <c r="U34" s="3"/>
    </row>
    <row r="35" spans="1:21" ht="13.5">
      <c r="A35" s="504" t="s">
        <v>120</v>
      </c>
      <c r="B35" s="507" t="s">
        <v>72</v>
      </c>
      <c r="C35" s="25" t="s">
        <v>15</v>
      </c>
      <c r="D35" s="524" t="s">
        <v>23</v>
      </c>
      <c r="E35" s="67" t="s">
        <v>103</v>
      </c>
      <c r="F35" s="56" t="s">
        <v>229</v>
      </c>
      <c r="G35" s="57" t="s">
        <v>42</v>
      </c>
      <c r="H35" s="56" t="s">
        <v>230</v>
      </c>
      <c r="I35" s="60" t="s">
        <v>101</v>
      </c>
      <c r="J35" s="422" t="s">
        <v>130</v>
      </c>
      <c r="K35" s="44" t="s">
        <v>99</v>
      </c>
      <c r="L35" s="44" t="s">
        <v>3</v>
      </c>
      <c r="M35" s="44" t="s">
        <v>3</v>
      </c>
      <c r="N35" s="44" t="s">
        <v>99</v>
      </c>
      <c r="O35" s="415" t="s">
        <v>2</v>
      </c>
      <c r="Q35" s="19"/>
      <c r="R35" s="3"/>
      <c r="S35" s="20"/>
      <c r="T35" s="3"/>
      <c r="U35" s="3"/>
    </row>
    <row r="36" spans="1:21" ht="13.5">
      <c r="A36" s="505"/>
      <c r="B36" s="463"/>
      <c r="C36" s="46" t="s">
        <v>17</v>
      </c>
      <c r="D36" s="459"/>
      <c r="E36" s="54" t="s">
        <v>2</v>
      </c>
      <c r="F36" s="21" t="s">
        <v>231</v>
      </c>
      <c r="G36" s="22" t="s">
        <v>42</v>
      </c>
      <c r="H36" s="21" t="s">
        <v>160</v>
      </c>
      <c r="I36" s="68" t="s">
        <v>0</v>
      </c>
      <c r="J36" s="423"/>
      <c r="K36" s="46" t="s">
        <v>101</v>
      </c>
      <c r="L36" s="46" t="s">
        <v>103</v>
      </c>
      <c r="M36" s="46" t="s">
        <v>103</v>
      </c>
      <c r="N36" s="46" t="s">
        <v>101</v>
      </c>
      <c r="O36" s="416"/>
      <c r="Q36" s="19"/>
      <c r="R36" s="3"/>
      <c r="S36" s="20"/>
      <c r="T36" s="3"/>
      <c r="U36" s="3"/>
    </row>
    <row r="37" spans="1:21" ht="14.25" thickBot="1">
      <c r="A37" s="505"/>
      <c r="B37" s="463"/>
      <c r="C37" s="46" t="s">
        <v>19</v>
      </c>
      <c r="D37" s="459"/>
      <c r="E37" s="58" t="s">
        <v>99</v>
      </c>
      <c r="F37" s="21" t="s">
        <v>160</v>
      </c>
      <c r="G37" s="22" t="s">
        <v>16</v>
      </c>
      <c r="H37" s="21" t="s">
        <v>162</v>
      </c>
      <c r="I37" s="37" t="s">
        <v>3</v>
      </c>
      <c r="J37" s="423"/>
      <c r="K37" s="46" t="s">
        <v>0</v>
      </c>
      <c r="L37" s="46" t="s">
        <v>2</v>
      </c>
      <c r="M37" s="46" t="s">
        <v>2</v>
      </c>
      <c r="N37" s="46" t="s">
        <v>0</v>
      </c>
      <c r="O37" s="416"/>
      <c r="Q37" s="19"/>
      <c r="R37" s="3"/>
      <c r="S37" s="20"/>
      <c r="T37" s="3"/>
      <c r="U37" s="3"/>
    </row>
    <row r="38" spans="1:21" ht="13.5">
      <c r="A38" s="505"/>
      <c r="B38" s="463"/>
      <c r="C38" s="119" t="s">
        <v>29</v>
      </c>
      <c r="D38" s="410" t="s">
        <v>24</v>
      </c>
      <c r="E38" s="77" t="s">
        <v>103</v>
      </c>
      <c r="F38" s="78"/>
      <c r="G38" s="79" t="s">
        <v>16</v>
      </c>
      <c r="H38" s="78"/>
      <c r="I38" s="80" t="s">
        <v>3</v>
      </c>
      <c r="J38" s="423"/>
      <c r="K38" s="44"/>
      <c r="L38" s="44"/>
      <c r="M38" s="44"/>
      <c r="N38" s="44"/>
      <c r="O38" s="416"/>
      <c r="Q38" s="17"/>
      <c r="R38" s="17"/>
      <c r="S38" s="17"/>
      <c r="T38" s="17"/>
      <c r="U38" s="17"/>
    </row>
    <row r="39" spans="1:21" ht="13.5">
      <c r="A39" s="505"/>
      <c r="B39" s="463"/>
      <c r="C39" s="113" t="s">
        <v>39</v>
      </c>
      <c r="D39" s="411"/>
      <c r="E39" s="95" t="s">
        <v>99</v>
      </c>
      <c r="F39" s="82"/>
      <c r="G39" s="83" t="s">
        <v>16</v>
      </c>
      <c r="H39" s="82"/>
      <c r="I39" s="84" t="s">
        <v>101</v>
      </c>
      <c r="J39" s="423"/>
      <c r="K39" s="46"/>
      <c r="L39" s="46"/>
      <c r="M39" s="46"/>
      <c r="N39" s="46"/>
      <c r="O39" s="416"/>
      <c r="Q39" s="17"/>
      <c r="R39" s="17"/>
      <c r="S39" s="17"/>
      <c r="T39" s="17"/>
      <c r="U39" s="17"/>
    </row>
    <row r="40" spans="1:21" ht="14.25" thickBot="1">
      <c r="A40" s="506"/>
      <c r="B40" s="464"/>
      <c r="C40" s="114" t="s">
        <v>40</v>
      </c>
      <c r="D40" s="412"/>
      <c r="E40" s="85" t="s">
        <v>2</v>
      </c>
      <c r="F40" s="86"/>
      <c r="G40" s="87" t="s">
        <v>16</v>
      </c>
      <c r="H40" s="86"/>
      <c r="I40" s="88" t="s">
        <v>0</v>
      </c>
      <c r="J40" s="424"/>
      <c r="K40" s="24"/>
      <c r="L40" s="24"/>
      <c r="M40" s="24"/>
      <c r="N40" s="24"/>
      <c r="O40" s="417"/>
      <c r="Q40" s="17"/>
      <c r="R40" s="17"/>
      <c r="S40" s="17"/>
      <c r="T40" s="17"/>
      <c r="U40" s="17"/>
    </row>
    <row r="41" spans="1:15" ht="13.5">
      <c r="A41" s="544" t="s">
        <v>121</v>
      </c>
      <c r="B41" s="444" t="s">
        <v>63</v>
      </c>
      <c r="C41" s="232" t="s">
        <v>233</v>
      </c>
      <c r="D41" s="413" t="s">
        <v>23</v>
      </c>
      <c r="E41" s="228" t="s">
        <v>101</v>
      </c>
      <c r="F41" s="229"/>
      <c r="G41" s="230" t="s">
        <v>16</v>
      </c>
      <c r="H41" s="229"/>
      <c r="I41" s="231" t="s">
        <v>102</v>
      </c>
      <c r="J41" s="419" t="s">
        <v>134</v>
      </c>
      <c r="K41" s="233"/>
      <c r="L41" s="233"/>
      <c r="M41" s="233"/>
      <c r="N41" s="233"/>
      <c r="O41" s="428" t="s">
        <v>104</v>
      </c>
    </row>
    <row r="42" spans="1:21" ht="13.5">
      <c r="A42" s="545"/>
      <c r="B42" s="546"/>
      <c r="C42" s="549" t="s">
        <v>244</v>
      </c>
      <c r="D42" s="414"/>
      <c r="E42" s="255" t="s">
        <v>103</v>
      </c>
      <c r="F42" s="256"/>
      <c r="G42" s="257" t="s">
        <v>16</v>
      </c>
      <c r="H42" s="256"/>
      <c r="I42" s="258" t="s">
        <v>3</v>
      </c>
      <c r="J42" s="420"/>
      <c r="K42" s="218" t="s">
        <v>0</v>
      </c>
      <c r="L42" s="218" t="s">
        <v>104</v>
      </c>
      <c r="M42" s="218" t="s">
        <v>104</v>
      </c>
      <c r="N42" s="218" t="s">
        <v>0</v>
      </c>
      <c r="O42" s="429"/>
      <c r="Q42" s="17"/>
      <c r="R42" s="17"/>
      <c r="S42" s="17"/>
      <c r="T42" s="17"/>
      <c r="U42" s="17"/>
    </row>
    <row r="43" spans="1:21" ht="14.25" thickBot="1">
      <c r="A43" s="545"/>
      <c r="B43" s="546"/>
      <c r="C43" s="550"/>
      <c r="D43" s="414"/>
      <c r="E43" s="259" t="s">
        <v>104</v>
      </c>
      <c r="F43" s="260"/>
      <c r="G43" s="261" t="s">
        <v>16</v>
      </c>
      <c r="H43" s="260"/>
      <c r="I43" s="262" t="s">
        <v>0</v>
      </c>
      <c r="J43" s="420"/>
      <c r="K43" s="224" t="s">
        <v>3</v>
      </c>
      <c r="L43" s="224" t="s">
        <v>103</v>
      </c>
      <c r="M43" s="224" t="s">
        <v>103</v>
      </c>
      <c r="N43" s="224" t="s">
        <v>3</v>
      </c>
      <c r="O43" s="429"/>
      <c r="Q43" s="17"/>
      <c r="R43" s="17"/>
      <c r="S43" s="17"/>
      <c r="T43" s="17"/>
      <c r="U43" s="17"/>
    </row>
    <row r="44" spans="1:21" ht="13.5">
      <c r="A44" s="545"/>
      <c r="B44" s="546"/>
      <c r="C44" s="235" t="s">
        <v>222</v>
      </c>
      <c r="D44" s="524" t="s">
        <v>24</v>
      </c>
      <c r="E44" s="236" t="s">
        <v>0</v>
      </c>
      <c r="F44" s="237"/>
      <c r="G44" s="238" t="s">
        <v>16</v>
      </c>
      <c r="H44" s="237"/>
      <c r="I44" s="239" t="s">
        <v>3</v>
      </c>
      <c r="J44" s="420"/>
      <c r="K44" s="240"/>
      <c r="L44" s="240"/>
      <c r="M44" s="240"/>
      <c r="N44" s="240"/>
      <c r="O44" s="429"/>
      <c r="R44" s="17"/>
      <c r="S44" s="17"/>
      <c r="T44" s="17"/>
      <c r="U44" s="17"/>
    </row>
    <row r="45" spans="1:20" ht="14.25" thickBot="1">
      <c r="A45" s="447"/>
      <c r="B45" s="445"/>
      <c r="C45" s="218" t="s">
        <v>223</v>
      </c>
      <c r="D45" s="525"/>
      <c r="E45" s="241" t="s">
        <v>103</v>
      </c>
      <c r="F45" s="221"/>
      <c r="G45" s="242" t="s">
        <v>16</v>
      </c>
      <c r="H45" s="221"/>
      <c r="I45" s="243" t="s">
        <v>104</v>
      </c>
      <c r="J45" s="421"/>
      <c r="K45" s="218"/>
      <c r="L45" s="218"/>
      <c r="M45" s="218"/>
      <c r="N45" s="218"/>
      <c r="O45" s="430"/>
      <c r="Q45" s="17"/>
      <c r="R45" s="17"/>
      <c r="S45" s="17"/>
      <c r="T45" s="17"/>
    </row>
    <row r="46" spans="1:21" ht="13.5">
      <c r="A46" s="446" t="s">
        <v>111</v>
      </c>
      <c r="B46" s="444" t="s">
        <v>74</v>
      </c>
      <c r="C46" s="212" t="s">
        <v>15</v>
      </c>
      <c r="D46" s="526" t="s">
        <v>23</v>
      </c>
      <c r="E46" s="225" t="s">
        <v>99</v>
      </c>
      <c r="F46" s="209"/>
      <c r="G46" s="210" t="s">
        <v>16</v>
      </c>
      <c r="H46" s="209"/>
      <c r="I46" s="211" t="s">
        <v>101</v>
      </c>
      <c r="J46" s="431" t="s">
        <v>194</v>
      </c>
      <c r="K46" s="226" t="s">
        <v>102</v>
      </c>
      <c r="L46" s="212" t="s">
        <v>104</v>
      </c>
      <c r="M46" s="212" t="s">
        <v>104</v>
      </c>
      <c r="N46" s="251" t="s">
        <v>102</v>
      </c>
      <c r="O46" s="437" t="s">
        <v>193</v>
      </c>
      <c r="Q46" s="17"/>
      <c r="R46" s="17"/>
      <c r="S46" s="17"/>
      <c r="T46" s="17"/>
      <c r="U46" s="17"/>
    </row>
    <row r="47" spans="1:21" ht="13.5">
      <c r="A47" s="447"/>
      <c r="B47" s="445"/>
      <c r="C47" s="213" t="s">
        <v>17</v>
      </c>
      <c r="D47" s="527"/>
      <c r="E47" s="214" t="s">
        <v>104</v>
      </c>
      <c r="F47" s="215"/>
      <c r="G47" s="216" t="s">
        <v>16</v>
      </c>
      <c r="H47" s="215"/>
      <c r="I47" s="217" t="s">
        <v>102</v>
      </c>
      <c r="J47" s="432"/>
      <c r="K47" s="227" t="s">
        <v>101</v>
      </c>
      <c r="L47" s="218" t="s">
        <v>99</v>
      </c>
      <c r="M47" s="218" t="s">
        <v>99</v>
      </c>
      <c r="N47" s="234" t="s">
        <v>101</v>
      </c>
      <c r="O47" s="438"/>
      <c r="Q47" s="17"/>
      <c r="R47" s="17"/>
      <c r="S47" s="17"/>
      <c r="T47" s="17"/>
      <c r="U47" s="17"/>
    </row>
    <row r="48" spans="1:21" ht="13.5">
      <c r="A48" s="447"/>
      <c r="B48" s="445"/>
      <c r="C48" s="213" t="s">
        <v>191</v>
      </c>
      <c r="D48" s="527"/>
      <c r="E48" s="219" t="s">
        <v>0</v>
      </c>
      <c r="F48" s="209"/>
      <c r="G48" s="210" t="s">
        <v>16</v>
      </c>
      <c r="H48" s="209"/>
      <c r="I48" s="211" t="s">
        <v>3</v>
      </c>
      <c r="J48" s="432"/>
      <c r="K48" s="227" t="s">
        <v>44</v>
      </c>
      <c r="L48" s="218" t="s">
        <v>2</v>
      </c>
      <c r="M48" s="218" t="s">
        <v>2</v>
      </c>
      <c r="N48" s="234" t="s">
        <v>44</v>
      </c>
      <c r="O48" s="438"/>
      <c r="Q48" s="17"/>
      <c r="R48" s="17"/>
      <c r="S48" s="17"/>
      <c r="T48" s="17"/>
      <c r="U48" s="17"/>
    </row>
    <row r="49" spans="1:21" ht="14.25" thickBot="1">
      <c r="A49" s="447"/>
      <c r="B49" s="445"/>
      <c r="C49" s="213" t="s">
        <v>192</v>
      </c>
      <c r="D49" s="525"/>
      <c r="E49" s="220" t="s">
        <v>2</v>
      </c>
      <c r="F49" s="221"/>
      <c r="G49" s="222" t="s">
        <v>16</v>
      </c>
      <c r="H49" s="221"/>
      <c r="I49" s="223" t="s">
        <v>44</v>
      </c>
      <c r="J49" s="433"/>
      <c r="K49" s="223" t="s">
        <v>0</v>
      </c>
      <c r="L49" s="224" t="s">
        <v>3</v>
      </c>
      <c r="M49" s="224" t="s">
        <v>3</v>
      </c>
      <c r="N49" s="252" t="s">
        <v>0</v>
      </c>
      <c r="O49" s="439"/>
      <c r="Q49" s="17"/>
      <c r="R49" s="17"/>
      <c r="S49" s="17"/>
      <c r="T49" s="17"/>
      <c r="U49" s="17"/>
    </row>
    <row r="50" spans="1:21" ht="14.25" thickBot="1">
      <c r="A50" s="532" t="s">
        <v>138</v>
      </c>
      <c r="B50" s="551" t="s">
        <v>76</v>
      </c>
      <c r="C50" s="25" t="s">
        <v>15</v>
      </c>
      <c r="D50" s="460" t="s">
        <v>23</v>
      </c>
      <c r="E50" s="55" t="s">
        <v>0</v>
      </c>
      <c r="F50" s="56"/>
      <c r="G50" s="57" t="s">
        <v>16</v>
      </c>
      <c r="H50" s="56"/>
      <c r="I50" s="60" t="s">
        <v>102</v>
      </c>
      <c r="J50" s="520" t="s">
        <v>221</v>
      </c>
      <c r="K50" s="44" t="s">
        <v>3</v>
      </c>
      <c r="L50" s="44" t="s">
        <v>101</v>
      </c>
      <c r="M50" s="44" t="s">
        <v>101</v>
      </c>
      <c r="N50" s="44" t="s">
        <v>3</v>
      </c>
      <c r="O50" s="557" t="s">
        <v>3</v>
      </c>
      <c r="Q50" s="17"/>
      <c r="R50" s="17"/>
      <c r="S50" s="17"/>
      <c r="T50" s="17"/>
      <c r="U50" s="17"/>
    </row>
    <row r="51" spans="1:21" ht="14.25" thickBot="1">
      <c r="A51" s="473"/>
      <c r="B51" s="399"/>
      <c r="C51" s="46" t="s">
        <v>17</v>
      </c>
      <c r="D51" s="397"/>
      <c r="E51" s="58" t="s">
        <v>3</v>
      </c>
      <c r="F51" s="167"/>
      <c r="G51" s="22" t="s">
        <v>16</v>
      </c>
      <c r="H51" s="167"/>
      <c r="I51" s="76" t="s">
        <v>101</v>
      </c>
      <c r="J51" s="521"/>
      <c r="K51" s="46" t="s">
        <v>102</v>
      </c>
      <c r="L51" s="46" t="s">
        <v>0</v>
      </c>
      <c r="M51" s="46" t="s">
        <v>0</v>
      </c>
      <c r="N51" s="46" t="s">
        <v>102</v>
      </c>
      <c r="O51" s="557"/>
      <c r="Q51" s="17"/>
      <c r="R51" s="17"/>
      <c r="S51" s="17"/>
      <c r="T51" s="17"/>
      <c r="U51" s="17"/>
    </row>
    <row r="52" spans="1:15" ht="14.25" thickBot="1">
      <c r="A52" s="473"/>
      <c r="B52" s="399"/>
      <c r="C52" s="147" t="s">
        <v>19</v>
      </c>
      <c r="D52" s="244" t="s">
        <v>24</v>
      </c>
      <c r="E52" s="149" t="s">
        <v>3</v>
      </c>
      <c r="F52" s="150"/>
      <c r="G52" s="151" t="s">
        <v>16</v>
      </c>
      <c r="H52" s="150"/>
      <c r="I52" s="245" t="s">
        <v>0</v>
      </c>
      <c r="J52" s="521"/>
      <c r="K52" s="44"/>
      <c r="L52" s="44"/>
      <c r="M52" s="44"/>
      <c r="N52" s="44"/>
      <c r="O52" s="557"/>
    </row>
    <row r="53" spans="1:15" ht="14.25" thickBot="1">
      <c r="A53" s="474"/>
      <c r="B53" s="400"/>
      <c r="C53" s="246" t="s">
        <v>41</v>
      </c>
      <c r="D53" s="247" t="s">
        <v>224</v>
      </c>
      <c r="E53" s="253" t="s">
        <v>102</v>
      </c>
      <c r="F53" s="254"/>
      <c r="G53" s="249" t="s">
        <v>16</v>
      </c>
      <c r="H53" s="248"/>
      <c r="I53" s="250" t="s">
        <v>101</v>
      </c>
      <c r="J53" s="522"/>
      <c r="K53" s="46"/>
      <c r="L53" s="46"/>
      <c r="M53" s="46"/>
      <c r="N53" s="46"/>
      <c r="O53" s="557"/>
    </row>
    <row r="54" spans="1:15" ht="14.25" thickBot="1">
      <c r="A54" s="532" t="s">
        <v>112</v>
      </c>
      <c r="B54" s="457" t="s">
        <v>62</v>
      </c>
      <c r="C54" s="49" t="s">
        <v>15</v>
      </c>
      <c r="D54" s="523" t="s">
        <v>23</v>
      </c>
      <c r="E54" s="63" t="s">
        <v>2</v>
      </c>
      <c r="F54" s="51"/>
      <c r="G54" s="52" t="s">
        <v>16</v>
      </c>
      <c r="H54" s="51"/>
      <c r="I54" s="53" t="s">
        <v>102</v>
      </c>
      <c r="J54" s="534" t="s">
        <v>143</v>
      </c>
      <c r="K54" s="44" t="s">
        <v>103</v>
      </c>
      <c r="L54" s="44" t="s">
        <v>1</v>
      </c>
      <c r="M54" s="44" t="s">
        <v>1</v>
      </c>
      <c r="N54" s="44" t="s">
        <v>103</v>
      </c>
      <c r="O54" s="558" t="s">
        <v>103</v>
      </c>
    </row>
    <row r="55" spans="1:15" ht="14.25" thickBot="1">
      <c r="A55" s="473"/>
      <c r="B55" s="399"/>
      <c r="C55" s="70" t="s">
        <v>17</v>
      </c>
      <c r="D55" s="397"/>
      <c r="E55" s="58" t="s">
        <v>103</v>
      </c>
      <c r="F55" s="64"/>
      <c r="G55" s="65" t="s">
        <v>16</v>
      </c>
      <c r="H55" s="64"/>
      <c r="I55" s="68" t="s">
        <v>1</v>
      </c>
      <c r="J55" s="535"/>
      <c r="K55" s="70" t="s">
        <v>102</v>
      </c>
      <c r="L55" s="70" t="s">
        <v>2</v>
      </c>
      <c r="M55" s="70" t="s">
        <v>2</v>
      </c>
      <c r="N55" s="70" t="s">
        <v>102</v>
      </c>
      <c r="O55" s="559"/>
    </row>
    <row r="56" spans="1:15" ht="14.25" thickBot="1">
      <c r="A56" s="473"/>
      <c r="B56" s="399"/>
      <c r="C56" s="119" t="s">
        <v>19</v>
      </c>
      <c r="D56" s="465" t="s">
        <v>24</v>
      </c>
      <c r="E56" s="77" t="s">
        <v>2</v>
      </c>
      <c r="F56" s="90"/>
      <c r="G56" s="91" t="s">
        <v>16</v>
      </c>
      <c r="H56" s="90"/>
      <c r="I56" s="80" t="s">
        <v>1</v>
      </c>
      <c r="J56" s="535"/>
      <c r="K56" s="44"/>
      <c r="L56" s="44"/>
      <c r="M56" s="44"/>
      <c r="N56" s="44"/>
      <c r="O56" s="559"/>
    </row>
    <row r="57" spans="1:15" ht="14.25" thickBot="1">
      <c r="A57" s="473"/>
      <c r="B57" s="399"/>
      <c r="C57" s="124" t="s">
        <v>41</v>
      </c>
      <c r="D57" s="466"/>
      <c r="E57" s="81" t="s">
        <v>2</v>
      </c>
      <c r="F57" s="105"/>
      <c r="G57" s="106" t="s">
        <v>16</v>
      </c>
      <c r="H57" s="105"/>
      <c r="I57" s="84" t="s">
        <v>102</v>
      </c>
      <c r="J57" s="536"/>
      <c r="K57" s="48"/>
      <c r="L57" s="48"/>
      <c r="M57" s="48"/>
      <c r="N57" s="48"/>
      <c r="O57" s="559"/>
    </row>
    <row r="58" spans="1:16" ht="13.5">
      <c r="A58" s="473"/>
      <c r="B58" s="399"/>
      <c r="C58" s="44" t="s">
        <v>15</v>
      </c>
      <c r="D58" s="460" t="s">
        <v>23</v>
      </c>
      <c r="E58" s="55" t="s">
        <v>99</v>
      </c>
      <c r="F58" s="51"/>
      <c r="G58" s="52" t="s">
        <v>16</v>
      </c>
      <c r="H58" s="51"/>
      <c r="I58" s="60" t="s">
        <v>0</v>
      </c>
      <c r="J58" s="537" t="s">
        <v>142</v>
      </c>
      <c r="K58" s="44" t="s">
        <v>44</v>
      </c>
      <c r="L58" s="44" t="s">
        <v>3</v>
      </c>
      <c r="M58" s="44" t="s">
        <v>3</v>
      </c>
      <c r="N58" s="44" t="s">
        <v>44</v>
      </c>
      <c r="O58" s="560" t="s">
        <v>104</v>
      </c>
      <c r="P58">
        <v>6400</v>
      </c>
    </row>
    <row r="59" spans="1:15" ht="13.5">
      <c r="A59" s="473"/>
      <c r="B59" s="399"/>
      <c r="C59" s="47" t="s">
        <v>17</v>
      </c>
      <c r="D59" s="418"/>
      <c r="E59" s="58" t="s">
        <v>104</v>
      </c>
      <c r="F59" s="64"/>
      <c r="G59" s="65" t="s">
        <v>16</v>
      </c>
      <c r="H59" s="64"/>
      <c r="I59" s="37" t="s">
        <v>101</v>
      </c>
      <c r="J59" s="538"/>
      <c r="K59" s="47" t="s">
        <v>99</v>
      </c>
      <c r="L59" s="47" t="s">
        <v>0</v>
      </c>
      <c r="M59" s="47" t="s">
        <v>0</v>
      </c>
      <c r="N59" s="47" t="s">
        <v>99</v>
      </c>
      <c r="O59" s="561"/>
    </row>
    <row r="60" spans="1:15" ht="14.25" thickBot="1">
      <c r="A60" s="473"/>
      <c r="B60" s="399"/>
      <c r="C60" s="48" t="s">
        <v>19</v>
      </c>
      <c r="D60" s="418"/>
      <c r="E60" s="58" t="s">
        <v>44</v>
      </c>
      <c r="F60" s="21"/>
      <c r="G60" s="22" t="s">
        <v>16</v>
      </c>
      <c r="H60" s="21"/>
      <c r="I60" s="37" t="s">
        <v>3</v>
      </c>
      <c r="J60" s="538"/>
      <c r="K60" s="70" t="s">
        <v>104</v>
      </c>
      <c r="L60" s="70" t="s">
        <v>101</v>
      </c>
      <c r="M60" s="70" t="s">
        <v>101</v>
      </c>
      <c r="N60" s="70" t="s">
        <v>104</v>
      </c>
      <c r="O60" s="561"/>
    </row>
    <row r="61" spans="1:15" ht="13.5">
      <c r="A61" s="473"/>
      <c r="B61" s="399"/>
      <c r="C61" s="119" t="s">
        <v>29</v>
      </c>
      <c r="D61" s="465" t="s">
        <v>24</v>
      </c>
      <c r="E61" s="89" t="s">
        <v>99</v>
      </c>
      <c r="F61" s="90"/>
      <c r="G61" s="91" t="s">
        <v>16</v>
      </c>
      <c r="H61" s="90"/>
      <c r="I61" s="92" t="s">
        <v>101</v>
      </c>
      <c r="J61" s="538"/>
      <c r="K61" s="48"/>
      <c r="L61" s="48"/>
      <c r="M61" s="48"/>
      <c r="N61" s="48"/>
      <c r="O61" s="561"/>
    </row>
    <row r="62" spans="1:15" ht="13.5">
      <c r="A62" s="473"/>
      <c r="B62" s="399"/>
      <c r="C62" s="145" t="s">
        <v>39</v>
      </c>
      <c r="D62" s="540"/>
      <c r="E62" s="108" t="s">
        <v>104</v>
      </c>
      <c r="F62" s="93"/>
      <c r="G62" s="94" t="s">
        <v>16</v>
      </c>
      <c r="H62" s="93"/>
      <c r="I62" s="97" t="s">
        <v>0</v>
      </c>
      <c r="J62" s="538"/>
      <c r="K62" s="47"/>
      <c r="L62" s="47"/>
      <c r="M62" s="47"/>
      <c r="N62" s="47"/>
      <c r="O62" s="561"/>
    </row>
    <row r="63" spans="1:15" ht="14.25" thickBot="1">
      <c r="A63" s="474"/>
      <c r="B63" s="400"/>
      <c r="C63" s="113" t="s">
        <v>40</v>
      </c>
      <c r="D63" s="466"/>
      <c r="E63" s="104" t="s">
        <v>44</v>
      </c>
      <c r="F63" s="105"/>
      <c r="G63" s="106" t="s">
        <v>16</v>
      </c>
      <c r="H63" s="105"/>
      <c r="I63" s="107" t="s">
        <v>3</v>
      </c>
      <c r="J63" s="539"/>
      <c r="K63" s="48"/>
      <c r="L63" s="48"/>
      <c r="M63" s="48"/>
      <c r="N63" s="48"/>
      <c r="O63" s="562"/>
    </row>
    <row r="64" spans="1:15" ht="13.5">
      <c r="A64" s="454" t="s">
        <v>122</v>
      </c>
      <c r="B64" s="457" t="s">
        <v>79</v>
      </c>
      <c r="C64" s="44" t="s">
        <v>15</v>
      </c>
      <c r="D64" s="460" t="s">
        <v>23</v>
      </c>
      <c r="E64" s="63" t="s">
        <v>101</v>
      </c>
      <c r="F64" s="51"/>
      <c r="G64" s="52" t="s">
        <v>16</v>
      </c>
      <c r="H64" s="51"/>
      <c r="I64" s="53" t="s">
        <v>1</v>
      </c>
      <c r="J64" s="398" t="s">
        <v>148</v>
      </c>
      <c r="K64" s="44" t="s">
        <v>0</v>
      </c>
      <c r="L64" s="44" t="s">
        <v>44</v>
      </c>
      <c r="M64" s="44" t="s">
        <v>44</v>
      </c>
      <c r="N64" s="44" t="s">
        <v>0</v>
      </c>
      <c r="O64" s="425" t="s">
        <v>140</v>
      </c>
    </row>
    <row r="65" spans="1:15" ht="14.25" thickBot="1">
      <c r="A65" s="455"/>
      <c r="B65" s="418"/>
      <c r="C65" s="46" t="s">
        <v>17</v>
      </c>
      <c r="D65" s="397"/>
      <c r="E65" s="29" t="s">
        <v>0</v>
      </c>
      <c r="F65" s="64"/>
      <c r="G65" s="65" t="s">
        <v>16</v>
      </c>
      <c r="H65" s="64"/>
      <c r="I65" s="59" t="s">
        <v>44</v>
      </c>
      <c r="J65" s="418"/>
      <c r="K65" s="48" t="s">
        <v>101</v>
      </c>
      <c r="L65" s="48" t="s">
        <v>1</v>
      </c>
      <c r="M65" s="48" t="s">
        <v>1</v>
      </c>
      <c r="N65" s="48" t="s">
        <v>101</v>
      </c>
      <c r="O65" s="426"/>
    </row>
    <row r="66" spans="1:15" ht="13.5">
      <c r="A66" s="455"/>
      <c r="B66" s="418"/>
      <c r="C66" s="119" t="s">
        <v>19</v>
      </c>
      <c r="D66" s="465" t="s">
        <v>24</v>
      </c>
      <c r="E66" s="100" t="s">
        <v>101</v>
      </c>
      <c r="F66" s="90"/>
      <c r="G66" s="91" t="s">
        <v>16</v>
      </c>
      <c r="H66" s="90"/>
      <c r="I66" s="92" t="s">
        <v>44</v>
      </c>
      <c r="J66" s="418"/>
      <c r="K66" s="168"/>
      <c r="L66" s="168"/>
      <c r="M66" s="168"/>
      <c r="N66" s="168"/>
      <c r="O66" s="426"/>
    </row>
    <row r="67" spans="1:15" ht="14.25" thickBot="1">
      <c r="A67" s="456"/>
      <c r="B67" s="397"/>
      <c r="C67" s="124" t="s">
        <v>41</v>
      </c>
      <c r="D67" s="466"/>
      <c r="E67" s="116" t="s">
        <v>0</v>
      </c>
      <c r="F67" s="82"/>
      <c r="G67" s="83" t="s">
        <v>16</v>
      </c>
      <c r="H67" s="82"/>
      <c r="I67" s="107" t="s">
        <v>1</v>
      </c>
      <c r="J67" s="397"/>
      <c r="K67" s="48"/>
      <c r="L67" s="48"/>
      <c r="M67" s="48"/>
      <c r="N67" s="48"/>
      <c r="O67" s="427"/>
    </row>
    <row r="68" spans="1:15" ht="14.25" thickBot="1">
      <c r="A68" s="454" t="s">
        <v>123</v>
      </c>
      <c r="B68" s="436" t="s">
        <v>64</v>
      </c>
      <c r="C68" s="44" t="s">
        <v>15</v>
      </c>
      <c r="D68" s="460" t="s">
        <v>23</v>
      </c>
      <c r="E68" s="63" t="s">
        <v>1</v>
      </c>
      <c r="F68" s="51"/>
      <c r="G68" s="52" t="s">
        <v>16</v>
      </c>
      <c r="H68" s="51"/>
      <c r="I68" s="53" t="s">
        <v>3</v>
      </c>
      <c r="J68" s="449" t="s">
        <v>190</v>
      </c>
      <c r="K68" s="44" t="s">
        <v>1</v>
      </c>
      <c r="L68" s="44" t="s">
        <v>3</v>
      </c>
      <c r="M68" s="44" t="s">
        <v>3</v>
      </c>
      <c r="N68" s="44" t="s">
        <v>1</v>
      </c>
      <c r="O68" s="563" t="s">
        <v>102</v>
      </c>
    </row>
    <row r="69" spans="1:15" ht="14.25" thickBot="1">
      <c r="A69" s="455"/>
      <c r="B69" s="418"/>
      <c r="C69" s="46" t="s">
        <v>17</v>
      </c>
      <c r="D69" s="418"/>
      <c r="E69" s="29" t="s">
        <v>99</v>
      </c>
      <c r="F69" s="21"/>
      <c r="G69" s="22" t="s">
        <v>16</v>
      </c>
      <c r="H69" s="21"/>
      <c r="I69" s="59" t="s">
        <v>102</v>
      </c>
      <c r="J69" s="418"/>
      <c r="K69" s="46" t="s">
        <v>99</v>
      </c>
      <c r="L69" s="46" t="s">
        <v>102</v>
      </c>
      <c r="M69" s="46" t="s">
        <v>102</v>
      </c>
      <c r="N69" s="46" t="s">
        <v>99</v>
      </c>
      <c r="O69" s="563"/>
    </row>
    <row r="70" spans="1:15" ht="14.25" thickBot="1">
      <c r="A70" s="455"/>
      <c r="B70" s="418"/>
      <c r="C70" s="111" t="s">
        <v>19</v>
      </c>
      <c r="D70" s="465" t="s">
        <v>24</v>
      </c>
      <c r="E70" s="77" t="s">
        <v>99</v>
      </c>
      <c r="F70" s="78"/>
      <c r="G70" s="79" t="s">
        <v>16</v>
      </c>
      <c r="H70" s="78"/>
      <c r="I70" s="80" t="s">
        <v>3</v>
      </c>
      <c r="J70" s="418"/>
      <c r="K70" s="44"/>
      <c r="L70" s="44"/>
      <c r="M70" s="44"/>
      <c r="N70" s="44"/>
      <c r="O70" s="563"/>
    </row>
    <row r="71" spans="1:15" ht="14.25" thickBot="1">
      <c r="A71" s="456"/>
      <c r="B71" s="397"/>
      <c r="C71" s="114" t="s">
        <v>41</v>
      </c>
      <c r="D71" s="466"/>
      <c r="E71" s="112" t="s">
        <v>1</v>
      </c>
      <c r="F71" s="86"/>
      <c r="G71" s="87" t="s">
        <v>16</v>
      </c>
      <c r="H71" s="86"/>
      <c r="I71" s="88" t="s">
        <v>102</v>
      </c>
      <c r="J71" s="397"/>
      <c r="K71" s="24"/>
      <c r="L71" s="24"/>
      <c r="M71" s="24"/>
      <c r="N71" s="24"/>
      <c r="O71" s="563"/>
    </row>
    <row r="72" spans="1:15" ht="14.25" thickBot="1">
      <c r="A72" s="454" t="s">
        <v>124</v>
      </c>
      <c r="B72" s="436" t="s">
        <v>87</v>
      </c>
      <c r="C72" s="49" t="s">
        <v>15</v>
      </c>
      <c r="D72" s="450" t="s">
        <v>126</v>
      </c>
      <c r="E72" s="36" t="s">
        <v>2</v>
      </c>
      <c r="F72" s="30"/>
      <c r="G72" s="31" t="s">
        <v>16</v>
      </c>
      <c r="H72" s="30"/>
      <c r="I72" s="37" t="s">
        <v>1</v>
      </c>
      <c r="J72" s="396" t="s">
        <v>132</v>
      </c>
      <c r="K72" s="49" t="s">
        <v>44</v>
      </c>
      <c r="L72" s="49" t="s">
        <v>99</v>
      </c>
      <c r="M72" s="49" t="s">
        <v>99</v>
      </c>
      <c r="N72" s="49" t="s">
        <v>44</v>
      </c>
      <c r="O72" s="564" t="s">
        <v>141</v>
      </c>
    </row>
    <row r="73" spans="1:15" ht="14.25" thickBot="1">
      <c r="A73" s="455"/>
      <c r="B73" s="399"/>
      <c r="C73" s="48" t="s">
        <v>17</v>
      </c>
      <c r="D73" s="451"/>
      <c r="E73" s="58" t="s">
        <v>99</v>
      </c>
      <c r="F73" s="64"/>
      <c r="G73" s="65" t="s">
        <v>16</v>
      </c>
      <c r="H73" s="64"/>
      <c r="I73" s="37" t="s">
        <v>44</v>
      </c>
      <c r="J73" s="397"/>
      <c r="K73" s="48" t="s">
        <v>1</v>
      </c>
      <c r="L73" s="48" t="s">
        <v>2</v>
      </c>
      <c r="M73" s="48" t="s">
        <v>2</v>
      </c>
      <c r="N73" s="48" t="s">
        <v>1</v>
      </c>
      <c r="O73" s="565"/>
    </row>
    <row r="74" spans="1:15" ht="14.25" thickBot="1">
      <c r="A74" s="455"/>
      <c r="B74" s="399"/>
      <c r="C74" s="119" t="s">
        <v>15</v>
      </c>
      <c r="D74" s="448" t="s">
        <v>136</v>
      </c>
      <c r="E74" s="89"/>
      <c r="F74" s="90"/>
      <c r="G74" s="175" t="s">
        <v>16</v>
      </c>
      <c r="H74" s="90"/>
      <c r="I74" s="92"/>
      <c r="J74" s="396" t="s">
        <v>133</v>
      </c>
      <c r="K74" s="44"/>
      <c r="L74" s="44"/>
      <c r="M74" s="44"/>
      <c r="N74" s="44"/>
      <c r="O74" s="565"/>
    </row>
    <row r="75" spans="1:15" ht="14.25" thickBot="1">
      <c r="A75" s="455"/>
      <c r="B75" s="399"/>
      <c r="C75" s="122" t="s">
        <v>114</v>
      </c>
      <c r="D75" s="411"/>
      <c r="E75" s="172"/>
      <c r="F75" s="141"/>
      <c r="G75" s="176" t="s">
        <v>16</v>
      </c>
      <c r="H75" s="141"/>
      <c r="I75" s="171"/>
      <c r="J75" s="434"/>
      <c r="K75" s="49"/>
      <c r="L75" s="49"/>
      <c r="M75" s="49"/>
      <c r="N75" s="49"/>
      <c r="O75" s="565"/>
    </row>
    <row r="76" spans="1:15" ht="14.25" thickBot="1">
      <c r="A76" s="455"/>
      <c r="B76" s="399"/>
      <c r="C76" s="113" t="s">
        <v>43</v>
      </c>
      <c r="D76" s="411"/>
      <c r="E76" s="81"/>
      <c r="F76" s="82"/>
      <c r="G76" s="176" t="s">
        <v>16</v>
      </c>
      <c r="H76" s="82"/>
      <c r="I76" s="84"/>
      <c r="J76" s="434"/>
      <c r="K76" s="46"/>
      <c r="L76" s="46"/>
      <c r="M76" s="46"/>
      <c r="N76" s="46"/>
      <c r="O76" s="565"/>
    </row>
    <row r="77" spans="1:15" ht="13.5" customHeight="1" thickBot="1">
      <c r="A77" s="455"/>
      <c r="B77" s="399"/>
      <c r="C77" s="145" t="s">
        <v>19</v>
      </c>
      <c r="D77" s="411"/>
      <c r="E77" s="96"/>
      <c r="F77" s="93"/>
      <c r="G77" s="176" t="s">
        <v>16</v>
      </c>
      <c r="H77" s="93"/>
      <c r="I77" s="97"/>
      <c r="J77" s="434"/>
      <c r="K77" s="47"/>
      <c r="L77" s="47"/>
      <c r="M77" s="47"/>
      <c r="N77" s="47"/>
      <c r="O77" s="565"/>
    </row>
    <row r="78" spans="1:15" ht="13.5" customHeight="1" thickBot="1">
      <c r="A78" s="456"/>
      <c r="B78" s="400"/>
      <c r="C78" s="113" t="s">
        <v>41</v>
      </c>
      <c r="D78" s="412"/>
      <c r="E78" s="81"/>
      <c r="F78" s="82"/>
      <c r="G78" s="83" t="s">
        <v>20</v>
      </c>
      <c r="H78" s="82"/>
      <c r="I78" s="84"/>
      <c r="J78" s="435"/>
      <c r="K78" s="46"/>
      <c r="L78" s="46"/>
      <c r="M78" s="46"/>
      <c r="N78" s="46"/>
      <c r="O78" s="565"/>
    </row>
    <row r="79" spans="1:15" ht="13.5" customHeight="1" thickBot="1">
      <c r="A79" s="454" t="s">
        <v>127</v>
      </c>
      <c r="B79" s="461" t="s">
        <v>125</v>
      </c>
      <c r="C79" s="44" t="s">
        <v>15</v>
      </c>
      <c r="D79" s="460" t="s">
        <v>23</v>
      </c>
      <c r="E79" s="50" t="s">
        <v>104</v>
      </c>
      <c r="F79" s="51"/>
      <c r="G79" s="52" t="s">
        <v>243</v>
      </c>
      <c r="H79" s="51"/>
      <c r="I79" s="53" t="s">
        <v>1</v>
      </c>
      <c r="J79" s="403" t="s">
        <v>143</v>
      </c>
      <c r="K79" s="44" t="s">
        <v>101</v>
      </c>
      <c r="L79" s="44" t="s">
        <v>2</v>
      </c>
      <c r="M79" s="44" t="s">
        <v>2</v>
      </c>
      <c r="N79" s="44" t="s">
        <v>101</v>
      </c>
      <c r="O79" s="565" t="s">
        <v>103</v>
      </c>
    </row>
    <row r="80" spans="1:15" ht="13.5" customHeight="1" thickBot="1">
      <c r="A80" s="455"/>
      <c r="B80" s="399"/>
      <c r="C80" s="48" t="s">
        <v>17</v>
      </c>
      <c r="D80" s="418"/>
      <c r="E80" s="173" t="s">
        <v>103</v>
      </c>
      <c r="F80" s="30"/>
      <c r="G80" s="31" t="s">
        <v>16</v>
      </c>
      <c r="H80" s="30"/>
      <c r="I80" s="174" t="s">
        <v>44</v>
      </c>
      <c r="J80" s="418"/>
      <c r="K80" s="49" t="s">
        <v>1</v>
      </c>
      <c r="L80" s="49" t="s">
        <v>104</v>
      </c>
      <c r="M80" s="49" t="s">
        <v>104</v>
      </c>
      <c r="N80" s="49" t="s">
        <v>1</v>
      </c>
      <c r="O80" s="565"/>
    </row>
    <row r="81" spans="1:15" ht="13.5" customHeight="1" thickBot="1">
      <c r="A81" s="455"/>
      <c r="B81" s="399"/>
      <c r="C81" s="46" t="s">
        <v>19</v>
      </c>
      <c r="D81" s="397"/>
      <c r="E81" s="29" t="s">
        <v>2</v>
      </c>
      <c r="F81" s="64"/>
      <c r="G81" s="65" t="s">
        <v>16</v>
      </c>
      <c r="H81" s="64"/>
      <c r="I81" s="59" t="s">
        <v>101</v>
      </c>
      <c r="J81" s="418"/>
      <c r="K81" s="48" t="s">
        <v>103</v>
      </c>
      <c r="L81" s="48" t="s">
        <v>101</v>
      </c>
      <c r="M81" s="48" t="s">
        <v>101</v>
      </c>
      <c r="N81" s="48" t="s">
        <v>103</v>
      </c>
      <c r="O81" s="565"/>
    </row>
    <row r="82" spans="1:15" ht="13.5" customHeight="1" thickBot="1">
      <c r="A82" s="455"/>
      <c r="B82" s="399"/>
      <c r="C82" s="111" t="s">
        <v>29</v>
      </c>
      <c r="D82" s="458" t="s">
        <v>24</v>
      </c>
      <c r="E82" s="103" t="s">
        <v>104</v>
      </c>
      <c r="F82" s="78"/>
      <c r="G82" s="79" t="s">
        <v>16</v>
      </c>
      <c r="H82" s="78"/>
      <c r="I82" s="80" t="s">
        <v>101</v>
      </c>
      <c r="J82" s="418"/>
      <c r="K82" s="44"/>
      <c r="L82" s="44"/>
      <c r="M82" s="44"/>
      <c r="N82" s="44"/>
      <c r="O82" s="565"/>
    </row>
    <row r="83" spans="1:15" ht="13.5" customHeight="1" thickBot="1">
      <c r="A83" s="455"/>
      <c r="B83" s="399"/>
      <c r="C83" s="113" t="s">
        <v>39</v>
      </c>
      <c r="D83" s="459"/>
      <c r="E83" s="95" t="s">
        <v>2</v>
      </c>
      <c r="F83" s="82"/>
      <c r="G83" s="83" t="s">
        <v>16</v>
      </c>
      <c r="H83" s="82"/>
      <c r="I83" s="84" t="s">
        <v>44</v>
      </c>
      <c r="J83" s="418"/>
      <c r="K83" s="46"/>
      <c r="L83" s="46"/>
      <c r="M83" s="46"/>
      <c r="N83" s="46"/>
      <c r="O83" s="565"/>
    </row>
    <row r="84" spans="1:15" ht="13.5" customHeight="1" thickBot="1">
      <c r="A84" s="456"/>
      <c r="B84" s="400"/>
      <c r="C84" s="114" t="s">
        <v>40</v>
      </c>
      <c r="D84" s="451"/>
      <c r="E84" s="85" t="s">
        <v>103</v>
      </c>
      <c r="F84" s="86"/>
      <c r="G84" s="87" t="s">
        <v>16</v>
      </c>
      <c r="H84" s="86"/>
      <c r="I84" s="88" t="s">
        <v>1</v>
      </c>
      <c r="J84" s="397"/>
      <c r="K84" s="24"/>
      <c r="L84" s="24"/>
      <c r="M84" s="24"/>
      <c r="N84" s="24"/>
      <c r="O84" s="565"/>
    </row>
    <row r="85" spans="1:15" ht="13.5" customHeight="1" thickBot="1">
      <c r="A85" s="454" t="s">
        <v>129</v>
      </c>
      <c r="B85" s="457" t="s">
        <v>128</v>
      </c>
      <c r="C85" s="49" t="s">
        <v>15</v>
      </c>
      <c r="D85" s="460" t="s">
        <v>23</v>
      </c>
      <c r="E85" s="29" t="s">
        <v>103</v>
      </c>
      <c r="F85" s="64"/>
      <c r="G85" s="65" t="s">
        <v>38</v>
      </c>
      <c r="H85" s="64"/>
      <c r="I85" s="59" t="s">
        <v>102</v>
      </c>
      <c r="J85" s="398" t="s">
        <v>148</v>
      </c>
      <c r="K85" s="44" t="s">
        <v>0</v>
      </c>
      <c r="L85" s="44" t="s">
        <v>1</v>
      </c>
      <c r="M85" s="44" t="s">
        <v>1</v>
      </c>
      <c r="N85" s="44" t="s">
        <v>0</v>
      </c>
      <c r="O85" s="552" t="s">
        <v>0</v>
      </c>
    </row>
    <row r="86" spans="1:15" ht="13.5" customHeight="1" thickBot="1">
      <c r="A86" s="455"/>
      <c r="B86" s="418"/>
      <c r="C86" s="46" t="s">
        <v>17</v>
      </c>
      <c r="D86" s="451"/>
      <c r="E86" s="75" t="s">
        <v>0</v>
      </c>
      <c r="F86" s="26"/>
      <c r="G86" s="27" t="s">
        <v>16</v>
      </c>
      <c r="H86" s="26"/>
      <c r="I86" s="28" t="s">
        <v>1</v>
      </c>
      <c r="J86" s="399"/>
      <c r="K86" s="48" t="s">
        <v>103</v>
      </c>
      <c r="L86" s="48" t="s">
        <v>102</v>
      </c>
      <c r="M86" s="48" t="s">
        <v>102</v>
      </c>
      <c r="N86" s="48" t="s">
        <v>103</v>
      </c>
      <c r="O86" s="553"/>
    </row>
    <row r="87" spans="1:15" ht="13.5" customHeight="1" thickBot="1">
      <c r="A87" s="455"/>
      <c r="B87" s="418"/>
      <c r="C87" s="119" t="s">
        <v>19</v>
      </c>
      <c r="D87" s="448" t="s">
        <v>135</v>
      </c>
      <c r="E87" s="138" t="s">
        <v>103</v>
      </c>
      <c r="F87" s="90"/>
      <c r="G87" s="91" t="s">
        <v>16</v>
      </c>
      <c r="H87" s="90"/>
      <c r="I87" s="92" t="s">
        <v>102</v>
      </c>
      <c r="J87" s="399"/>
      <c r="K87" s="44"/>
      <c r="L87" s="44"/>
      <c r="M87" s="44"/>
      <c r="N87" s="44"/>
      <c r="O87" s="553"/>
    </row>
    <row r="88" spans="1:15" ht="14.25" thickBot="1">
      <c r="A88" s="456"/>
      <c r="B88" s="397"/>
      <c r="C88" s="114" t="s">
        <v>41</v>
      </c>
      <c r="D88" s="451"/>
      <c r="E88" s="169" t="s">
        <v>0</v>
      </c>
      <c r="F88" s="86"/>
      <c r="G88" s="87" t="s">
        <v>16</v>
      </c>
      <c r="H88" s="86"/>
      <c r="I88" s="88" t="s">
        <v>1</v>
      </c>
      <c r="J88" s="400"/>
      <c r="K88" s="70"/>
      <c r="L88" s="70"/>
      <c r="M88" s="70"/>
      <c r="N88" s="70"/>
      <c r="O88" s="553"/>
    </row>
    <row r="89" spans="1:2" ht="13.5">
      <c r="A89" s="110"/>
      <c r="B89" s="110"/>
    </row>
    <row r="90" spans="1:2" ht="13.5">
      <c r="A90" s="110"/>
      <c r="B90" s="110"/>
    </row>
    <row r="91" spans="1:2" ht="13.5" customHeight="1">
      <c r="A91" s="110"/>
      <c r="B91" s="110"/>
    </row>
    <row r="92" spans="1:2" ht="13.5">
      <c r="A92" s="110"/>
      <c r="B92" s="110"/>
    </row>
    <row r="94" spans="10:13" ht="45" customHeight="1">
      <c r="J94" s="502" t="s">
        <v>30</v>
      </c>
      <c r="K94" s="503" t="s">
        <v>27</v>
      </c>
      <c r="L94" s="533" t="s">
        <v>28</v>
      </c>
      <c r="M94" s="501" t="s">
        <v>57</v>
      </c>
    </row>
    <row r="95" spans="10:13" ht="13.5">
      <c r="J95" s="502"/>
      <c r="K95" s="503"/>
      <c r="L95" s="533"/>
      <c r="M95" s="501"/>
    </row>
    <row r="96" spans="10:13" ht="13.5">
      <c r="J96" s="502"/>
      <c r="K96" s="503"/>
      <c r="L96" s="533"/>
      <c r="M96" s="501"/>
    </row>
  </sheetData>
  <sheetProtection/>
  <mergeCells count="127">
    <mergeCell ref="O85:O88"/>
    <mergeCell ref="O4:O7"/>
    <mergeCell ref="O50:O53"/>
    <mergeCell ref="O54:O57"/>
    <mergeCell ref="O58:O63"/>
    <mergeCell ref="O68:O71"/>
    <mergeCell ref="O72:O78"/>
    <mergeCell ref="O79:O84"/>
    <mergeCell ref="O8:O12"/>
    <mergeCell ref="D66:D67"/>
    <mergeCell ref="A41:A45"/>
    <mergeCell ref="B41:B45"/>
    <mergeCell ref="A64:A67"/>
    <mergeCell ref="L15:L16"/>
    <mergeCell ref="D32:D34"/>
    <mergeCell ref="J21:J24"/>
    <mergeCell ref="J25:J28"/>
    <mergeCell ref="J29:J34"/>
    <mergeCell ref="A54:A63"/>
    <mergeCell ref="D64:D65"/>
    <mergeCell ref="L94:L96"/>
    <mergeCell ref="B54:B63"/>
    <mergeCell ref="J54:J57"/>
    <mergeCell ref="D58:D60"/>
    <mergeCell ref="J58:J63"/>
    <mergeCell ref="D61:D63"/>
    <mergeCell ref="B25:B28"/>
    <mergeCell ref="A29:A34"/>
    <mergeCell ref="B29:B34"/>
    <mergeCell ref="D27:D28"/>
    <mergeCell ref="D29:D31"/>
    <mergeCell ref="D50:D51"/>
    <mergeCell ref="A50:A53"/>
    <mergeCell ref="D35:D37"/>
    <mergeCell ref="C42:C43"/>
    <mergeCell ref="B50:B53"/>
    <mergeCell ref="J50:J53"/>
    <mergeCell ref="D56:D57"/>
    <mergeCell ref="D54:D55"/>
    <mergeCell ref="D44:D45"/>
    <mergeCell ref="D46:D49"/>
    <mergeCell ref="A17:A20"/>
    <mergeCell ref="B17:B20"/>
    <mergeCell ref="D19:D20"/>
    <mergeCell ref="D23:D24"/>
    <mergeCell ref="D17:D18"/>
    <mergeCell ref="M94:M96"/>
    <mergeCell ref="J94:J96"/>
    <mergeCell ref="K94:K96"/>
    <mergeCell ref="A35:A40"/>
    <mergeCell ref="B35:B40"/>
    <mergeCell ref="A1:O1"/>
    <mergeCell ref="A2:A3"/>
    <mergeCell ref="J2:J3"/>
    <mergeCell ref="K2:N2"/>
    <mergeCell ref="O2:O3"/>
    <mergeCell ref="O17:O20"/>
    <mergeCell ref="O21:O24"/>
    <mergeCell ref="F15:F16"/>
    <mergeCell ref="G15:G16"/>
    <mergeCell ref="H15:H16"/>
    <mergeCell ref="J13:J16"/>
    <mergeCell ref="I15:I16"/>
    <mergeCell ref="D4:D7"/>
    <mergeCell ref="D13:D14"/>
    <mergeCell ref="J8:J12"/>
    <mergeCell ref="E2:I3"/>
    <mergeCell ref="B2:B3"/>
    <mergeCell ref="C2:C3"/>
    <mergeCell ref="A4:A7"/>
    <mergeCell ref="B4:B7"/>
    <mergeCell ref="D15:D16"/>
    <mergeCell ref="A21:A24"/>
    <mergeCell ref="B21:B24"/>
    <mergeCell ref="K15:K16"/>
    <mergeCell ref="J4:J7"/>
    <mergeCell ref="D8:D9"/>
    <mergeCell ref="B8:B14"/>
    <mergeCell ref="A8:A16"/>
    <mergeCell ref="A72:A78"/>
    <mergeCell ref="D10:D12"/>
    <mergeCell ref="A68:A71"/>
    <mergeCell ref="B68:B71"/>
    <mergeCell ref="D68:D69"/>
    <mergeCell ref="D70:D71"/>
    <mergeCell ref="B15:B16"/>
    <mergeCell ref="C15:C16"/>
    <mergeCell ref="B64:B67"/>
    <mergeCell ref="A25:A28"/>
    <mergeCell ref="A85:A88"/>
    <mergeCell ref="B85:B88"/>
    <mergeCell ref="D82:D84"/>
    <mergeCell ref="D85:D86"/>
    <mergeCell ref="D87:D88"/>
    <mergeCell ref="A79:A84"/>
    <mergeCell ref="B79:B84"/>
    <mergeCell ref="D79:D81"/>
    <mergeCell ref="B72:B78"/>
    <mergeCell ref="O46:O49"/>
    <mergeCell ref="O13:O14"/>
    <mergeCell ref="O15:O16"/>
    <mergeCell ref="B46:B49"/>
    <mergeCell ref="A46:A49"/>
    <mergeCell ref="D74:D78"/>
    <mergeCell ref="J68:J71"/>
    <mergeCell ref="D72:D73"/>
    <mergeCell ref="O25:O28"/>
    <mergeCell ref="O29:O34"/>
    <mergeCell ref="J79:J84"/>
    <mergeCell ref="J41:J45"/>
    <mergeCell ref="J35:J40"/>
    <mergeCell ref="O64:O67"/>
    <mergeCell ref="J64:J67"/>
    <mergeCell ref="O35:O40"/>
    <mergeCell ref="O41:O45"/>
    <mergeCell ref="J46:J49"/>
    <mergeCell ref="J74:J78"/>
    <mergeCell ref="J72:J73"/>
    <mergeCell ref="J85:J88"/>
    <mergeCell ref="N15:N16"/>
    <mergeCell ref="J17:J20"/>
    <mergeCell ref="D25:D26"/>
    <mergeCell ref="M15:M16"/>
    <mergeCell ref="E15:E16"/>
    <mergeCell ref="D38:D40"/>
    <mergeCell ref="D41:D43"/>
    <mergeCell ref="D21:D2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pane ySplit="3" topLeftCell="A16" activePane="bottomLeft" state="frozen"/>
      <selection pane="topLeft" activeCell="A1" sqref="A1"/>
      <selection pane="bottomLeft" activeCell="L88" sqref="L88"/>
    </sheetView>
  </sheetViews>
  <sheetFormatPr defaultColWidth="9.140625" defaultRowHeight="15"/>
  <cols>
    <col min="1" max="1" width="10.28125" style="0" customWidth="1"/>
    <col min="2" max="2" width="12.421875" style="0" customWidth="1"/>
    <col min="3" max="4" width="8.7109375" style="0" customWidth="1"/>
    <col min="5" max="5" width="12.421875" style="0" customWidth="1"/>
    <col min="6" max="6" width="4.140625" style="0" customWidth="1"/>
    <col min="7" max="7" width="6.28125" style="0" customWidth="1"/>
    <col min="8" max="8" width="4.140625" style="0" customWidth="1"/>
    <col min="9" max="9" width="12.421875" style="0" customWidth="1"/>
    <col min="10" max="10" width="9.421875" style="0" customWidth="1"/>
    <col min="11" max="15" width="8.7109375" style="0" customWidth="1"/>
  </cols>
  <sheetData>
    <row r="1" spans="1:15" ht="18" thickBot="1">
      <c r="A1" s="508" t="s">
        <v>65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10"/>
    </row>
    <row r="2" spans="1:15" ht="13.5">
      <c r="A2" s="511" t="s">
        <v>5</v>
      </c>
      <c r="B2" s="488" t="s">
        <v>6</v>
      </c>
      <c r="C2" s="490" t="s">
        <v>7</v>
      </c>
      <c r="D2" s="10"/>
      <c r="E2" s="483" t="s">
        <v>22</v>
      </c>
      <c r="F2" s="484"/>
      <c r="G2" s="484"/>
      <c r="H2" s="484"/>
      <c r="I2" s="485"/>
      <c r="J2" s="513" t="s">
        <v>8</v>
      </c>
      <c r="K2" s="515" t="s">
        <v>9</v>
      </c>
      <c r="L2" s="516"/>
      <c r="M2" s="516"/>
      <c r="N2" s="517"/>
      <c r="O2" s="518" t="s">
        <v>10</v>
      </c>
    </row>
    <row r="3" spans="1:15" ht="14.25" thickBot="1">
      <c r="A3" s="512"/>
      <c r="B3" s="489"/>
      <c r="C3" s="491"/>
      <c r="D3" s="11" t="s">
        <v>21</v>
      </c>
      <c r="E3" s="486"/>
      <c r="F3" s="486"/>
      <c r="G3" s="486"/>
      <c r="H3" s="486"/>
      <c r="I3" s="487"/>
      <c r="J3" s="514"/>
      <c r="K3" s="1" t="s">
        <v>11</v>
      </c>
      <c r="L3" s="1" t="s">
        <v>12</v>
      </c>
      <c r="M3" s="1" t="s">
        <v>12</v>
      </c>
      <c r="N3" s="1" t="s">
        <v>13</v>
      </c>
      <c r="O3" s="519"/>
    </row>
    <row r="4" spans="1:15" ht="13.5">
      <c r="A4" s="612" t="s">
        <v>66</v>
      </c>
      <c r="B4" s="457" t="s">
        <v>14</v>
      </c>
      <c r="C4" s="2" t="s">
        <v>59</v>
      </c>
      <c r="D4" s="453" t="s">
        <v>23</v>
      </c>
      <c r="E4" s="5"/>
      <c r="F4" s="13"/>
      <c r="G4" s="6" t="s">
        <v>20</v>
      </c>
      <c r="H4" s="13"/>
      <c r="I4" s="8"/>
      <c r="J4" s="526"/>
      <c r="K4" s="45"/>
      <c r="L4" s="45"/>
      <c r="M4" s="45"/>
      <c r="N4" s="45"/>
      <c r="O4" s="616"/>
    </row>
    <row r="5" spans="1:15" ht="14.25" thickBot="1">
      <c r="A5" s="615"/>
      <c r="B5" s="418"/>
      <c r="C5" s="4" t="s">
        <v>43</v>
      </c>
      <c r="D5" s="459"/>
      <c r="E5" s="5"/>
      <c r="F5" s="13"/>
      <c r="G5" s="6" t="s">
        <v>16</v>
      </c>
      <c r="H5" s="13"/>
      <c r="I5" s="5"/>
      <c r="J5" s="584"/>
      <c r="K5" s="45"/>
      <c r="L5" s="45"/>
      <c r="M5" s="45"/>
      <c r="N5" s="45"/>
      <c r="O5" s="573"/>
    </row>
    <row r="6" spans="1:15" ht="13.5">
      <c r="A6" s="615"/>
      <c r="B6" s="418"/>
      <c r="C6" s="12" t="s">
        <v>58</v>
      </c>
      <c r="D6" s="462" t="s">
        <v>24</v>
      </c>
      <c r="E6" s="77"/>
      <c r="F6" s="78"/>
      <c r="G6" s="79" t="s">
        <v>20</v>
      </c>
      <c r="H6" s="78"/>
      <c r="I6" s="80"/>
      <c r="J6" s="584"/>
      <c r="K6" s="74"/>
      <c r="L6" s="74"/>
      <c r="M6" s="74"/>
      <c r="N6" s="74"/>
      <c r="O6" s="573"/>
    </row>
    <row r="7" spans="1:15" ht="14.25" thickBot="1">
      <c r="A7" s="617"/>
      <c r="B7" s="397"/>
      <c r="C7" s="4" t="s">
        <v>29</v>
      </c>
      <c r="D7" s="451"/>
      <c r="E7" s="81"/>
      <c r="F7" s="82"/>
      <c r="G7" s="83" t="s">
        <v>16</v>
      </c>
      <c r="H7" s="82"/>
      <c r="I7" s="84"/>
      <c r="J7" s="585"/>
      <c r="K7" s="46"/>
      <c r="L7" s="46"/>
      <c r="M7" s="46"/>
      <c r="N7" s="46"/>
      <c r="O7" s="574"/>
    </row>
    <row r="8" spans="1:15" ht="13.5" customHeight="1">
      <c r="A8" s="612" t="s">
        <v>68</v>
      </c>
      <c r="B8" s="457" t="s">
        <v>18</v>
      </c>
      <c r="C8" s="2" t="s">
        <v>59</v>
      </c>
      <c r="D8" s="406" t="s">
        <v>85</v>
      </c>
      <c r="E8" s="50"/>
      <c r="F8" s="51"/>
      <c r="G8" s="52" t="s">
        <v>16</v>
      </c>
      <c r="H8" s="51"/>
      <c r="I8" s="53"/>
      <c r="J8" s="526"/>
      <c r="K8" s="44"/>
      <c r="L8" s="44"/>
      <c r="M8" s="44"/>
      <c r="N8" s="44"/>
      <c r="O8" s="614"/>
    </row>
    <row r="9" spans="1:15" ht="14.25" thickBot="1">
      <c r="A9" s="615"/>
      <c r="B9" s="418"/>
      <c r="C9" s="4" t="s">
        <v>43</v>
      </c>
      <c r="D9" s="459"/>
      <c r="E9" s="3"/>
      <c r="F9" s="13"/>
      <c r="G9" s="6" t="s">
        <v>16</v>
      </c>
      <c r="H9" s="13"/>
      <c r="I9" s="8"/>
      <c r="J9" s="584"/>
      <c r="K9" s="46"/>
      <c r="L9" s="46"/>
      <c r="M9" s="46"/>
      <c r="N9" s="46"/>
      <c r="O9" s="607"/>
    </row>
    <row r="10" spans="1:15" ht="13.5">
      <c r="A10" s="615"/>
      <c r="B10" s="418"/>
      <c r="C10" s="12" t="s">
        <v>58</v>
      </c>
      <c r="D10" s="462" t="s">
        <v>86</v>
      </c>
      <c r="E10" s="77"/>
      <c r="F10" s="78"/>
      <c r="G10" s="79" t="s">
        <v>16</v>
      </c>
      <c r="H10" s="78"/>
      <c r="I10" s="80"/>
      <c r="J10" s="584"/>
      <c r="K10" s="44"/>
      <c r="L10" s="44"/>
      <c r="M10" s="44"/>
      <c r="N10" s="44"/>
      <c r="O10" s="607"/>
    </row>
    <row r="11" spans="1:15" ht="14.25" thickBot="1">
      <c r="A11" s="615"/>
      <c r="B11" s="397"/>
      <c r="C11" s="73" t="s">
        <v>29</v>
      </c>
      <c r="D11" s="601"/>
      <c r="E11" s="112"/>
      <c r="F11" s="86"/>
      <c r="G11" s="87" t="s">
        <v>16</v>
      </c>
      <c r="H11" s="86"/>
      <c r="I11" s="88"/>
      <c r="J11" s="585"/>
      <c r="K11" s="46"/>
      <c r="L11" s="46"/>
      <c r="M11" s="46"/>
      <c r="N11" s="46"/>
      <c r="O11" s="608"/>
    </row>
    <row r="12" spans="1:15" ht="13.5" customHeight="1">
      <c r="A12" s="612" t="s">
        <v>96</v>
      </c>
      <c r="B12" s="457" t="s">
        <v>67</v>
      </c>
      <c r="C12" s="2" t="s">
        <v>15</v>
      </c>
      <c r="D12" s="613" t="s">
        <v>23</v>
      </c>
      <c r="E12" s="55"/>
      <c r="F12" s="56"/>
      <c r="G12" s="57" t="s">
        <v>16</v>
      </c>
      <c r="H12" s="56"/>
      <c r="I12" s="60"/>
      <c r="J12" s="526"/>
      <c r="K12" s="25"/>
      <c r="L12" s="25"/>
      <c r="M12" s="25"/>
      <c r="N12" s="25"/>
      <c r="O12" s="614"/>
    </row>
    <row r="13" spans="1:15" ht="14.25" thickBot="1">
      <c r="A13" s="478"/>
      <c r="B13" s="418"/>
      <c r="C13" s="4" t="s">
        <v>17</v>
      </c>
      <c r="D13" s="397"/>
      <c r="E13" s="36"/>
      <c r="F13" s="21"/>
      <c r="G13" s="22" t="s">
        <v>16</v>
      </c>
      <c r="H13" s="21"/>
      <c r="I13" s="37"/>
      <c r="J13" s="584"/>
      <c r="K13" s="46"/>
      <c r="L13" s="46"/>
      <c r="M13" s="46"/>
      <c r="N13" s="46"/>
      <c r="O13" s="610"/>
    </row>
    <row r="14" spans="1:15" ht="13.5">
      <c r="A14" s="478"/>
      <c r="B14" s="418"/>
      <c r="C14" s="119" t="s">
        <v>58</v>
      </c>
      <c r="D14" s="530" t="s">
        <v>24</v>
      </c>
      <c r="E14" s="89"/>
      <c r="F14" s="135"/>
      <c r="G14" s="91" t="s">
        <v>16</v>
      </c>
      <c r="H14" s="135"/>
      <c r="I14" s="92"/>
      <c r="J14" s="584"/>
      <c r="K14" s="44"/>
      <c r="L14" s="44"/>
      <c r="M14" s="44"/>
      <c r="N14" s="44"/>
      <c r="O14" s="610"/>
    </row>
    <row r="15" spans="1:15" ht="14.25" thickBot="1">
      <c r="A15" s="478"/>
      <c r="B15" s="418"/>
      <c r="C15" s="113" t="s">
        <v>41</v>
      </c>
      <c r="D15" s="411"/>
      <c r="E15" s="81"/>
      <c r="F15" s="82"/>
      <c r="G15" s="83" t="s">
        <v>16</v>
      </c>
      <c r="H15" s="82"/>
      <c r="I15" s="84"/>
      <c r="J15" s="585"/>
      <c r="K15" s="46"/>
      <c r="L15" s="46"/>
      <c r="M15" s="46"/>
      <c r="N15" s="46"/>
      <c r="O15" s="610"/>
    </row>
    <row r="16" spans="1:15" ht="13.5" customHeight="1">
      <c r="A16" s="472" t="s">
        <v>97</v>
      </c>
      <c r="B16" s="477" t="s">
        <v>95</v>
      </c>
      <c r="C16" s="25" t="s">
        <v>15</v>
      </c>
      <c r="D16" s="613" t="s">
        <v>23</v>
      </c>
      <c r="E16" s="55"/>
      <c r="F16" s="56"/>
      <c r="G16" s="57" t="s">
        <v>16</v>
      </c>
      <c r="H16" s="56"/>
      <c r="I16" s="60"/>
      <c r="J16" s="591"/>
      <c r="K16" s="25"/>
      <c r="L16" s="25"/>
      <c r="M16" s="25"/>
      <c r="N16" s="25"/>
      <c r="O16" s="606"/>
    </row>
    <row r="17" spans="1:15" ht="14.25" thickBot="1">
      <c r="A17" s="478"/>
      <c r="B17" s="459"/>
      <c r="C17" s="46" t="s">
        <v>17</v>
      </c>
      <c r="D17" s="418"/>
      <c r="E17" s="36"/>
      <c r="F17" s="123"/>
      <c r="G17" s="22" t="s">
        <v>16</v>
      </c>
      <c r="H17" s="123"/>
      <c r="I17" s="37"/>
      <c r="J17" s="604"/>
      <c r="K17" s="46"/>
      <c r="L17" s="46"/>
      <c r="M17" s="46"/>
      <c r="N17" s="46"/>
      <c r="O17" s="607"/>
    </row>
    <row r="18" spans="1:15" ht="13.5">
      <c r="A18" s="478"/>
      <c r="B18" s="459"/>
      <c r="C18" s="111" t="s">
        <v>58</v>
      </c>
      <c r="D18" s="127" t="s">
        <v>24</v>
      </c>
      <c r="E18" s="77"/>
      <c r="F18" s="78"/>
      <c r="G18" s="79" t="s">
        <v>16</v>
      </c>
      <c r="H18" s="78"/>
      <c r="I18" s="80"/>
      <c r="J18" s="604"/>
      <c r="K18" s="44"/>
      <c r="L18" s="44"/>
      <c r="M18" s="44"/>
      <c r="N18" s="44"/>
      <c r="O18" s="607"/>
    </row>
    <row r="19" spans="1:15" ht="14.25" thickBot="1">
      <c r="A19" s="478"/>
      <c r="B19" s="459"/>
      <c r="C19" s="114" t="s">
        <v>41</v>
      </c>
      <c r="D19" s="128"/>
      <c r="E19" s="85"/>
      <c r="F19" s="86"/>
      <c r="G19" s="87" t="s">
        <v>16</v>
      </c>
      <c r="H19" s="86"/>
      <c r="I19" s="88"/>
      <c r="J19" s="605"/>
      <c r="K19" s="46"/>
      <c r="L19" s="46"/>
      <c r="M19" s="46"/>
      <c r="N19" s="46"/>
      <c r="O19" s="608"/>
    </row>
    <row r="20" spans="1:15" ht="13.5">
      <c r="A20" s="612" t="s">
        <v>70</v>
      </c>
      <c r="B20" s="477" t="s">
        <v>69</v>
      </c>
      <c r="C20" s="12" t="s">
        <v>59</v>
      </c>
      <c r="D20" s="129" t="s">
        <v>23</v>
      </c>
      <c r="E20" s="67"/>
      <c r="F20" s="51"/>
      <c r="G20" s="52" t="s">
        <v>16</v>
      </c>
      <c r="H20" s="51"/>
      <c r="I20" s="71"/>
      <c r="J20" s="526"/>
      <c r="K20" s="44"/>
      <c r="L20" s="44"/>
      <c r="M20" s="44"/>
      <c r="N20" s="44"/>
      <c r="O20" s="609"/>
    </row>
    <row r="21" spans="1:15" ht="14.25" thickBot="1">
      <c r="A21" s="478"/>
      <c r="B21" s="459"/>
      <c r="C21" s="4" t="s">
        <v>43</v>
      </c>
      <c r="D21" s="134"/>
      <c r="E21" s="58"/>
      <c r="F21" s="64"/>
      <c r="G21" s="65" t="s">
        <v>16</v>
      </c>
      <c r="H21" s="64"/>
      <c r="I21" s="37"/>
      <c r="J21" s="602"/>
      <c r="K21" s="46"/>
      <c r="L21" s="46"/>
      <c r="M21" s="46"/>
      <c r="N21" s="46"/>
      <c r="O21" s="610"/>
    </row>
    <row r="22" spans="1:15" ht="13.5">
      <c r="A22" s="478"/>
      <c r="B22" s="459"/>
      <c r="C22" s="111" t="s">
        <v>58</v>
      </c>
      <c r="D22" s="126" t="s">
        <v>24</v>
      </c>
      <c r="E22" s="77"/>
      <c r="F22" s="78"/>
      <c r="G22" s="79" t="s">
        <v>16</v>
      </c>
      <c r="H22" s="78"/>
      <c r="I22" s="80"/>
      <c r="J22" s="602"/>
      <c r="K22" s="25"/>
      <c r="L22" s="25"/>
      <c r="M22" s="25"/>
      <c r="N22" s="25"/>
      <c r="O22" s="610"/>
    </row>
    <row r="23" spans="1:15" ht="14.25" thickBot="1">
      <c r="A23" s="478"/>
      <c r="B23" s="459"/>
      <c r="C23" s="113" t="s">
        <v>41</v>
      </c>
      <c r="D23" s="128"/>
      <c r="E23" s="81"/>
      <c r="F23" s="82"/>
      <c r="G23" s="83" t="s">
        <v>16</v>
      </c>
      <c r="H23" s="82"/>
      <c r="I23" s="84"/>
      <c r="J23" s="602"/>
      <c r="K23" s="46"/>
      <c r="L23" s="46"/>
      <c r="M23" s="46"/>
      <c r="N23" s="46"/>
      <c r="O23" s="610"/>
    </row>
    <row r="24" spans="1:15" ht="13.5">
      <c r="A24" s="478"/>
      <c r="B24" s="459"/>
      <c r="C24" s="12" t="s">
        <v>59</v>
      </c>
      <c r="D24" s="125" t="s">
        <v>23</v>
      </c>
      <c r="E24" s="55"/>
      <c r="F24" s="56"/>
      <c r="G24" s="57" t="s">
        <v>16</v>
      </c>
      <c r="H24" s="56"/>
      <c r="I24" s="60"/>
      <c r="J24" s="526"/>
      <c r="K24" s="25"/>
      <c r="L24" s="25"/>
      <c r="M24" s="25"/>
      <c r="N24" s="25"/>
      <c r="O24" s="610"/>
    </row>
    <row r="25" spans="1:15" ht="14.25" thickBot="1">
      <c r="A25" s="478"/>
      <c r="B25" s="459"/>
      <c r="C25" s="4" t="s">
        <v>43</v>
      </c>
      <c r="D25" s="130"/>
      <c r="E25" s="58"/>
      <c r="F25" s="21"/>
      <c r="G25" s="22" t="s">
        <v>16</v>
      </c>
      <c r="H25" s="21"/>
      <c r="I25" s="37"/>
      <c r="J25" s="602"/>
      <c r="K25" s="46"/>
      <c r="L25" s="46"/>
      <c r="M25" s="46"/>
      <c r="N25" s="46"/>
      <c r="O25" s="610"/>
    </row>
    <row r="26" spans="1:15" ht="13.5">
      <c r="A26" s="478"/>
      <c r="B26" s="459"/>
      <c r="C26" s="111" t="s">
        <v>58</v>
      </c>
      <c r="D26" s="131" t="s">
        <v>24</v>
      </c>
      <c r="E26" s="77"/>
      <c r="F26" s="78"/>
      <c r="G26" s="79" t="s">
        <v>16</v>
      </c>
      <c r="H26" s="78"/>
      <c r="I26" s="80"/>
      <c r="J26" s="602"/>
      <c r="K26" s="25"/>
      <c r="L26" s="25"/>
      <c r="M26" s="25"/>
      <c r="N26" s="25"/>
      <c r="O26" s="610"/>
    </row>
    <row r="27" spans="1:15" ht="14.25" thickBot="1">
      <c r="A27" s="479"/>
      <c r="B27" s="451"/>
      <c r="C27" s="114" t="s">
        <v>41</v>
      </c>
      <c r="D27" s="128"/>
      <c r="E27" s="112"/>
      <c r="F27" s="86"/>
      <c r="G27" s="87" t="s">
        <v>16</v>
      </c>
      <c r="H27" s="86"/>
      <c r="I27" s="88"/>
      <c r="J27" s="602"/>
      <c r="K27" s="24"/>
      <c r="L27" s="24"/>
      <c r="M27" s="24"/>
      <c r="N27" s="24"/>
      <c r="O27" s="611"/>
    </row>
    <row r="28" spans="1:15" ht="13.5">
      <c r="A28" s="504" t="s">
        <v>71</v>
      </c>
      <c r="B28" s="507" t="s">
        <v>69</v>
      </c>
      <c r="C28" s="48" t="s">
        <v>59</v>
      </c>
      <c r="D28" s="460" t="s">
        <v>23</v>
      </c>
      <c r="E28" s="69"/>
      <c r="F28" s="56"/>
      <c r="G28" s="57" t="s">
        <v>16</v>
      </c>
      <c r="H28" s="56"/>
      <c r="I28" s="60"/>
      <c r="J28" s="477"/>
      <c r="K28" s="25"/>
      <c r="L28" s="25"/>
      <c r="M28" s="25"/>
      <c r="N28" s="25"/>
      <c r="O28" s="577"/>
    </row>
    <row r="29" spans="1:15" ht="14.25" thickBot="1">
      <c r="A29" s="478"/>
      <c r="B29" s="459"/>
      <c r="C29" s="46" t="s">
        <v>43</v>
      </c>
      <c r="D29" s="397"/>
      <c r="E29" s="36"/>
      <c r="F29" s="21"/>
      <c r="G29" s="22" t="s">
        <v>16</v>
      </c>
      <c r="H29" s="21"/>
      <c r="I29" s="37"/>
      <c r="J29" s="602"/>
      <c r="K29" s="46"/>
      <c r="L29" s="46"/>
      <c r="M29" s="46"/>
      <c r="N29" s="46"/>
      <c r="O29" s="578"/>
    </row>
    <row r="30" spans="1:15" ht="13.5">
      <c r="A30" s="478"/>
      <c r="B30" s="459"/>
      <c r="C30" s="119" t="s">
        <v>58</v>
      </c>
      <c r="D30" s="410" t="s">
        <v>24</v>
      </c>
      <c r="E30" s="103"/>
      <c r="F30" s="78"/>
      <c r="G30" s="79" t="s">
        <v>20</v>
      </c>
      <c r="H30" s="78"/>
      <c r="I30" s="80"/>
      <c r="J30" s="602"/>
      <c r="K30" s="25"/>
      <c r="L30" s="25"/>
      <c r="M30" s="25"/>
      <c r="N30" s="25"/>
      <c r="O30" s="578"/>
    </row>
    <row r="31" spans="1:15" ht="14.25" thickBot="1">
      <c r="A31" s="478"/>
      <c r="B31" s="459"/>
      <c r="C31" s="113" t="s">
        <v>41</v>
      </c>
      <c r="D31" s="412"/>
      <c r="E31" s="95"/>
      <c r="F31" s="82"/>
      <c r="G31" s="83" t="s">
        <v>20</v>
      </c>
      <c r="H31" s="82"/>
      <c r="I31" s="84"/>
      <c r="J31" s="603"/>
      <c r="K31" s="46"/>
      <c r="L31" s="46"/>
      <c r="M31" s="46"/>
      <c r="N31" s="46"/>
      <c r="O31" s="579"/>
    </row>
    <row r="32" spans="1:15" ht="13.5">
      <c r="A32" s="478"/>
      <c r="B32" s="459"/>
      <c r="C32" s="44" t="s">
        <v>59</v>
      </c>
      <c r="D32" s="526" t="s">
        <v>98</v>
      </c>
      <c r="E32" s="69"/>
      <c r="F32" s="56"/>
      <c r="G32" s="57" t="s">
        <v>20</v>
      </c>
      <c r="H32" s="56"/>
      <c r="I32" s="60"/>
      <c r="J32" s="477"/>
      <c r="K32" s="25"/>
      <c r="L32" s="25"/>
      <c r="M32" s="25"/>
      <c r="N32" s="25"/>
      <c r="O32" s="597"/>
    </row>
    <row r="33" spans="1:15" ht="14.25" thickBot="1">
      <c r="A33" s="478"/>
      <c r="B33" s="459"/>
      <c r="C33" s="46" t="s">
        <v>43</v>
      </c>
      <c r="D33" s="602"/>
      <c r="E33" s="36"/>
      <c r="F33" s="21"/>
      <c r="G33" s="22" t="s">
        <v>20</v>
      </c>
      <c r="H33" s="21"/>
      <c r="I33" s="37"/>
      <c r="J33" s="586"/>
      <c r="K33" s="46"/>
      <c r="L33" s="46"/>
      <c r="M33" s="46"/>
      <c r="N33" s="46"/>
      <c r="O33" s="598"/>
    </row>
    <row r="34" spans="1:15" ht="13.5">
      <c r="A34" s="478"/>
      <c r="B34" s="459"/>
      <c r="C34" s="119" t="s">
        <v>58</v>
      </c>
      <c r="D34" s="465" t="s">
        <v>24</v>
      </c>
      <c r="E34" s="100"/>
      <c r="F34" s="90"/>
      <c r="G34" s="91" t="s">
        <v>16</v>
      </c>
      <c r="H34" s="90"/>
      <c r="I34" s="92"/>
      <c r="J34" s="586"/>
      <c r="K34" s="44"/>
      <c r="L34" s="44"/>
      <c r="M34" s="44"/>
      <c r="N34" s="44"/>
      <c r="O34" s="598"/>
    </row>
    <row r="35" spans="1:15" ht="14.25" thickBot="1">
      <c r="A35" s="479"/>
      <c r="B35" s="451"/>
      <c r="C35" s="113" t="s">
        <v>41</v>
      </c>
      <c r="D35" s="540"/>
      <c r="E35" s="81"/>
      <c r="F35" s="82"/>
      <c r="G35" s="83" t="s">
        <v>16</v>
      </c>
      <c r="H35" s="82"/>
      <c r="I35" s="84"/>
      <c r="J35" s="587"/>
      <c r="K35" s="46"/>
      <c r="L35" s="46"/>
      <c r="M35" s="46"/>
      <c r="N35" s="46"/>
      <c r="O35" s="599"/>
    </row>
    <row r="36" spans="1:15" ht="13.5">
      <c r="A36" s="454" t="s">
        <v>73</v>
      </c>
      <c r="B36" s="507" t="s">
        <v>61</v>
      </c>
      <c r="C36" s="25" t="s">
        <v>15</v>
      </c>
      <c r="D36" s="524" t="s">
        <v>23</v>
      </c>
      <c r="E36" s="55"/>
      <c r="F36" s="56"/>
      <c r="G36" s="57" t="s">
        <v>16</v>
      </c>
      <c r="H36" s="56"/>
      <c r="I36" s="60"/>
      <c r="J36" s="477"/>
      <c r="K36" s="25"/>
      <c r="L36" s="25"/>
      <c r="M36" s="25"/>
      <c r="N36" s="25"/>
      <c r="O36" s="577"/>
    </row>
    <row r="37" spans="1:15" ht="13.5">
      <c r="A37" s="478"/>
      <c r="B37" s="459"/>
      <c r="C37" s="46" t="s">
        <v>17</v>
      </c>
      <c r="D37" s="459"/>
      <c r="E37" s="36"/>
      <c r="F37" s="21"/>
      <c r="G37" s="22" t="s">
        <v>16</v>
      </c>
      <c r="H37" s="21"/>
      <c r="I37" s="37"/>
      <c r="J37" s="586"/>
      <c r="K37" s="46"/>
      <c r="L37" s="46"/>
      <c r="M37" s="46"/>
      <c r="N37" s="46"/>
      <c r="O37" s="578"/>
    </row>
    <row r="38" spans="1:15" ht="14.25" thickBot="1">
      <c r="A38" s="478"/>
      <c r="B38" s="459"/>
      <c r="C38" s="24" t="s">
        <v>19</v>
      </c>
      <c r="D38" s="451"/>
      <c r="E38" s="54"/>
      <c r="F38" s="26"/>
      <c r="G38" s="27" t="s">
        <v>16</v>
      </c>
      <c r="H38" s="26"/>
      <c r="I38" s="68"/>
      <c r="J38" s="586"/>
      <c r="K38" s="46"/>
      <c r="L38" s="46"/>
      <c r="M38" s="46"/>
      <c r="N38" s="46"/>
      <c r="O38" s="578"/>
    </row>
    <row r="39" spans="1:15" ht="13.5">
      <c r="A39" s="478"/>
      <c r="B39" s="459"/>
      <c r="C39" s="111" t="s">
        <v>29</v>
      </c>
      <c r="D39" s="465" t="s">
        <v>24</v>
      </c>
      <c r="E39" s="103"/>
      <c r="F39" s="78"/>
      <c r="G39" s="79" t="s">
        <v>16</v>
      </c>
      <c r="H39" s="78"/>
      <c r="I39" s="136"/>
      <c r="J39" s="586"/>
      <c r="K39" s="25"/>
      <c r="L39" s="25"/>
      <c r="M39" s="25"/>
      <c r="N39" s="25"/>
      <c r="O39" s="573"/>
    </row>
    <row r="40" spans="1:15" ht="14.25" thickBot="1">
      <c r="A40" s="479"/>
      <c r="B40" s="451"/>
      <c r="C40" s="113" t="s">
        <v>39</v>
      </c>
      <c r="D40" s="397"/>
      <c r="E40" s="101"/>
      <c r="F40" s="82"/>
      <c r="G40" s="83" t="s">
        <v>16</v>
      </c>
      <c r="H40" s="82"/>
      <c r="I40" s="137"/>
      <c r="J40" s="587"/>
      <c r="K40" s="46"/>
      <c r="L40" s="46"/>
      <c r="M40" s="46"/>
      <c r="N40" s="46"/>
      <c r="O40" s="574"/>
    </row>
    <row r="41" spans="1:15" ht="13.5">
      <c r="A41" s="504" t="s">
        <v>84</v>
      </c>
      <c r="B41" s="551" t="s">
        <v>72</v>
      </c>
      <c r="C41" s="25" t="s">
        <v>59</v>
      </c>
      <c r="D41" s="25" t="s">
        <v>23</v>
      </c>
      <c r="E41" s="69"/>
      <c r="F41" s="56"/>
      <c r="G41" s="57" t="s">
        <v>16</v>
      </c>
      <c r="H41" s="56"/>
      <c r="I41" s="60"/>
      <c r="J41" s="477"/>
      <c r="K41" s="25"/>
      <c r="L41" s="25"/>
      <c r="M41" s="25"/>
      <c r="N41" s="25"/>
      <c r="O41" s="572"/>
    </row>
    <row r="42" spans="1:15" ht="13.5" customHeight="1" thickBot="1">
      <c r="A42" s="478"/>
      <c r="B42" s="399"/>
      <c r="C42" s="24" t="s">
        <v>43</v>
      </c>
      <c r="D42" s="43"/>
      <c r="E42" s="54"/>
      <c r="F42" s="26"/>
      <c r="G42" s="27" t="s">
        <v>16</v>
      </c>
      <c r="H42" s="26"/>
      <c r="I42" s="68"/>
      <c r="J42" s="586"/>
      <c r="K42" s="46"/>
      <c r="L42" s="46"/>
      <c r="M42" s="46"/>
      <c r="N42" s="46"/>
      <c r="O42" s="573"/>
    </row>
    <row r="43" spans="1:15" ht="13.5">
      <c r="A43" s="478"/>
      <c r="B43" s="399"/>
      <c r="C43" s="124" t="s">
        <v>58</v>
      </c>
      <c r="D43" s="458" t="s">
        <v>24</v>
      </c>
      <c r="E43" s="138"/>
      <c r="F43" s="105"/>
      <c r="G43" s="106" t="s">
        <v>16</v>
      </c>
      <c r="H43" s="105"/>
      <c r="I43" s="139"/>
      <c r="J43" s="586"/>
      <c r="K43" s="44"/>
      <c r="L43" s="44"/>
      <c r="M43" s="44"/>
      <c r="N43" s="44"/>
      <c r="O43" s="573"/>
    </row>
    <row r="44" spans="1:15" ht="14.25" thickBot="1">
      <c r="A44" s="479"/>
      <c r="B44" s="400"/>
      <c r="C44" s="113" t="s">
        <v>29</v>
      </c>
      <c r="D44" s="412"/>
      <c r="E44" s="81"/>
      <c r="F44" s="82"/>
      <c r="G44" s="83" t="s">
        <v>16</v>
      </c>
      <c r="H44" s="82"/>
      <c r="I44" s="84"/>
      <c r="J44" s="587"/>
      <c r="K44" s="46"/>
      <c r="L44" s="46"/>
      <c r="M44" s="46"/>
      <c r="N44" s="46"/>
      <c r="O44" s="574"/>
    </row>
    <row r="45" spans="1:15" ht="13.5">
      <c r="A45" s="532" t="s">
        <v>75</v>
      </c>
      <c r="B45" s="551" t="s">
        <v>63</v>
      </c>
      <c r="C45" s="25" t="s">
        <v>59</v>
      </c>
      <c r="D45" s="121" t="s">
        <v>23</v>
      </c>
      <c r="E45" s="69"/>
      <c r="F45" s="56"/>
      <c r="G45" s="57" t="s">
        <v>16</v>
      </c>
      <c r="H45" s="56"/>
      <c r="I45" s="60"/>
      <c r="J45" s="477"/>
      <c r="K45" s="25"/>
      <c r="L45" s="25"/>
      <c r="M45" s="25"/>
      <c r="N45" s="25"/>
      <c r="O45" s="577"/>
    </row>
    <row r="46" spans="1:15" ht="14.25" thickBot="1">
      <c r="A46" s="473"/>
      <c r="B46" s="399"/>
      <c r="C46" s="24" t="s">
        <v>17</v>
      </c>
      <c r="D46" s="43"/>
      <c r="E46" s="75"/>
      <c r="F46" s="26"/>
      <c r="G46" s="27" t="s">
        <v>16</v>
      </c>
      <c r="H46" s="26"/>
      <c r="I46" s="76"/>
      <c r="J46" s="584"/>
      <c r="K46" s="24"/>
      <c r="L46" s="24"/>
      <c r="M46" s="24"/>
      <c r="N46" s="24"/>
      <c r="O46" s="578"/>
    </row>
    <row r="47" spans="1:15" ht="13.5">
      <c r="A47" s="473"/>
      <c r="B47" s="399"/>
      <c r="C47" s="119" t="s">
        <v>58</v>
      </c>
      <c r="D47" s="462" t="s">
        <v>24</v>
      </c>
      <c r="E47" s="89"/>
      <c r="F47" s="90"/>
      <c r="G47" s="91" t="s">
        <v>16</v>
      </c>
      <c r="H47" s="90"/>
      <c r="I47" s="92"/>
      <c r="J47" s="584"/>
      <c r="K47" s="44"/>
      <c r="L47" s="44"/>
      <c r="M47" s="44"/>
      <c r="N47" s="44"/>
      <c r="O47" s="578"/>
    </row>
    <row r="48" spans="1:15" ht="14.25" thickBot="1">
      <c r="A48" s="473"/>
      <c r="B48" s="399"/>
      <c r="C48" s="122" t="s">
        <v>29</v>
      </c>
      <c r="D48" s="412"/>
      <c r="E48" s="140"/>
      <c r="F48" s="141"/>
      <c r="G48" s="142" t="s">
        <v>16</v>
      </c>
      <c r="H48" s="141"/>
      <c r="I48" s="143"/>
      <c r="J48" s="585"/>
      <c r="K48" s="49"/>
      <c r="L48" s="49"/>
      <c r="M48" s="49"/>
      <c r="N48" s="49"/>
      <c r="O48" s="579"/>
    </row>
    <row r="49" spans="1:15" ht="13.5">
      <c r="A49" s="473"/>
      <c r="B49" s="399"/>
      <c r="C49" s="44" t="s">
        <v>15</v>
      </c>
      <c r="D49" s="526" t="s">
        <v>23</v>
      </c>
      <c r="E49" s="63"/>
      <c r="F49" s="51"/>
      <c r="G49" s="52" t="s">
        <v>16</v>
      </c>
      <c r="H49" s="51"/>
      <c r="I49" s="53"/>
      <c r="J49" s="477"/>
      <c r="K49" s="44"/>
      <c r="L49" s="44"/>
      <c r="M49" s="44"/>
      <c r="N49" s="44"/>
      <c r="O49" s="580"/>
    </row>
    <row r="50" spans="1:15" ht="13.5">
      <c r="A50" s="473"/>
      <c r="B50" s="399"/>
      <c r="C50" s="49" t="s">
        <v>17</v>
      </c>
      <c r="D50" s="459"/>
      <c r="E50" s="117"/>
      <c r="F50" s="30"/>
      <c r="G50" s="31" t="s">
        <v>16</v>
      </c>
      <c r="H50" s="30"/>
      <c r="I50" s="118"/>
      <c r="J50" s="595"/>
      <c r="K50" s="49"/>
      <c r="L50" s="49"/>
      <c r="M50" s="49"/>
      <c r="N50" s="49"/>
      <c r="O50" s="570"/>
    </row>
    <row r="51" spans="1:15" ht="14.25" thickBot="1">
      <c r="A51" s="473"/>
      <c r="B51" s="399"/>
      <c r="C51" s="48" t="s">
        <v>19</v>
      </c>
      <c r="D51" s="451"/>
      <c r="E51" s="62"/>
      <c r="F51" s="64"/>
      <c r="G51" s="65" t="s">
        <v>16</v>
      </c>
      <c r="H51" s="64"/>
      <c r="I51" s="59"/>
      <c r="J51" s="595"/>
      <c r="K51" s="48"/>
      <c r="L51" s="48"/>
      <c r="M51" s="48"/>
      <c r="N51" s="48"/>
      <c r="O51" s="570"/>
    </row>
    <row r="52" spans="1:15" ht="13.5">
      <c r="A52" s="473"/>
      <c r="B52" s="399"/>
      <c r="C52" s="111" t="s">
        <v>29</v>
      </c>
      <c r="D52" s="465" t="s">
        <v>24</v>
      </c>
      <c r="E52" s="103"/>
      <c r="F52" s="144"/>
      <c r="G52" s="79" t="s">
        <v>16</v>
      </c>
      <c r="H52" s="144"/>
      <c r="I52" s="80"/>
      <c r="J52" s="595"/>
      <c r="K52" s="25"/>
      <c r="L52" s="25"/>
      <c r="M52" s="25"/>
      <c r="N52" s="25"/>
      <c r="O52" s="570"/>
    </row>
    <row r="53" spans="1:15" ht="14.25" thickBot="1">
      <c r="A53" s="474"/>
      <c r="B53" s="400"/>
      <c r="C53" s="145" t="s">
        <v>39</v>
      </c>
      <c r="D53" s="466"/>
      <c r="E53" s="95"/>
      <c r="F53" s="82"/>
      <c r="G53" s="83" t="s">
        <v>16</v>
      </c>
      <c r="H53" s="82"/>
      <c r="I53" s="84"/>
      <c r="J53" s="600"/>
      <c r="K53" s="47"/>
      <c r="L53" s="47"/>
      <c r="M53" s="47"/>
      <c r="N53" s="47"/>
      <c r="O53" s="571"/>
    </row>
    <row r="54" spans="1:15" ht="13.5">
      <c r="A54" s="532" t="s">
        <v>77</v>
      </c>
      <c r="B54" s="457" t="s">
        <v>74</v>
      </c>
      <c r="C54" s="25" t="s">
        <v>15</v>
      </c>
      <c r="D54" s="460" t="s">
        <v>23</v>
      </c>
      <c r="E54" s="69"/>
      <c r="F54" s="153"/>
      <c r="G54" s="57" t="s">
        <v>16</v>
      </c>
      <c r="H54" s="153"/>
      <c r="I54" s="60"/>
      <c r="J54" s="477"/>
      <c r="K54" s="25"/>
      <c r="L54" s="25"/>
      <c r="M54" s="25"/>
      <c r="N54" s="25"/>
      <c r="O54" s="566"/>
    </row>
    <row r="55" spans="1:15" ht="13.5">
      <c r="A55" s="473"/>
      <c r="B55" s="399"/>
      <c r="C55" s="46" t="s">
        <v>17</v>
      </c>
      <c r="D55" s="418"/>
      <c r="E55" s="36"/>
      <c r="F55" s="21"/>
      <c r="G55" s="22" t="s">
        <v>16</v>
      </c>
      <c r="H55" s="21"/>
      <c r="I55" s="37"/>
      <c r="J55" s="595"/>
      <c r="K55" s="47"/>
      <c r="L55" s="47"/>
      <c r="M55" s="47"/>
      <c r="N55" s="47"/>
      <c r="O55" s="570"/>
    </row>
    <row r="56" spans="1:15" ht="14.25" thickBot="1">
      <c r="A56" s="473"/>
      <c r="B56" s="399"/>
      <c r="C56" s="24" t="s">
        <v>19</v>
      </c>
      <c r="D56" s="397"/>
      <c r="E56" s="61"/>
      <c r="F56" s="26"/>
      <c r="G56" s="27" t="s">
        <v>16</v>
      </c>
      <c r="H56" s="26"/>
      <c r="I56" s="28"/>
      <c r="J56" s="595"/>
      <c r="K56" s="46"/>
      <c r="L56" s="46"/>
      <c r="M56" s="46"/>
      <c r="N56" s="46"/>
      <c r="O56" s="570"/>
    </row>
    <row r="57" spans="1:15" ht="13.5">
      <c r="A57" s="473"/>
      <c r="B57" s="399"/>
      <c r="C57" s="124" t="s">
        <v>29</v>
      </c>
      <c r="D57" s="596" t="s">
        <v>24</v>
      </c>
      <c r="E57" s="116"/>
      <c r="F57" s="105"/>
      <c r="G57" s="106" t="s">
        <v>16</v>
      </c>
      <c r="H57" s="105"/>
      <c r="I57" s="107"/>
      <c r="J57" s="595"/>
      <c r="K57" s="44"/>
      <c r="L57" s="44"/>
      <c r="M57" s="44"/>
      <c r="N57" s="44"/>
      <c r="O57" s="570"/>
    </row>
    <row r="58" spans="1:15" ht="13.5">
      <c r="A58" s="473"/>
      <c r="B58" s="399"/>
      <c r="C58" s="113" t="s">
        <v>39</v>
      </c>
      <c r="D58" s="411"/>
      <c r="E58" s="96"/>
      <c r="F58" s="93"/>
      <c r="G58" s="94" t="s">
        <v>16</v>
      </c>
      <c r="H58" s="93"/>
      <c r="I58" s="97"/>
      <c r="J58" s="595"/>
      <c r="K58" s="47"/>
      <c r="L58" s="47"/>
      <c r="M58" s="47"/>
      <c r="N58" s="47"/>
      <c r="O58" s="570"/>
    </row>
    <row r="59" spans="1:15" ht="14.25" thickBot="1">
      <c r="A59" s="473"/>
      <c r="B59" s="399"/>
      <c r="C59" s="113" t="s">
        <v>40</v>
      </c>
      <c r="D59" s="412"/>
      <c r="E59" s="95"/>
      <c r="F59" s="82"/>
      <c r="G59" s="83" t="s">
        <v>16</v>
      </c>
      <c r="H59" s="82"/>
      <c r="I59" s="84"/>
      <c r="J59" s="600"/>
      <c r="K59" s="70"/>
      <c r="L59" s="70"/>
      <c r="M59" s="70"/>
      <c r="N59" s="70"/>
      <c r="O59" s="571"/>
    </row>
    <row r="60" spans="1:15" ht="13.5">
      <c r="A60" s="473"/>
      <c r="B60" s="399"/>
      <c r="C60" s="25" t="s">
        <v>15</v>
      </c>
      <c r="D60" s="125" t="s">
        <v>23</v>
      </c>
      <c r="E60" s="50"/>
      <c r="F60" s="51"/>
      <c r="G60" s="52" t="s">
        <v>16</v>
      </c>
      <c r="H60" s="51"/>
      <c r="I60" s="53"/>
      <c r="J60" s="477"/>
      <c r="K60" s="44"/>
      <c r="L60" s="44"/>
      <c r="M60" s="44"/>
      <c r="N60" s="44"/>
      <c r="O60" s="581"/>
    </row>
    <row r="61" spans="1:15" ht="14.25" thickBot="1">
      <c r="A61" s="473"/>
      <c r="B61" s="399"/>
      <c r="C61" s="46" t="s">
        <v>17</v>
      </c>
      <c r="D61" s="134"/>
      <c r="E61" s="36"/>
      <c r="F61" s="21"/>
      <c r="G61" s="22" t="s">
        <v>16</v>
      </c>
      <c r="H61" s="21"/>
      <c r="I61" s="37"/>
      <c r="J61" s="595"/>
      <c r="K61" s="70"/>
      <c r="L61" s="70"/>
      <c r="M61" s="70"/>
      <c r="N61" s="70"/>
      <c r="O61" s="576"/>
    </row>
    <row r="62" spans="1:15" ht="13.5">
      <c r="A62" s="473"/>
      <c r="B62" s="399"/>
      <c r="C62" s="119" t="s">
        <v>19</v>
      </c>
      <c r="D62" s="465" t="s">
        <v>24</v>
      </c>
      <c r="E62" s="100"/>
      <c r="F62" s="90"/>
      <c r="G62" s="91" t="s">
        <v>16</v>
      </c>
      <c r="H62" s="90"/>
      <c r="I62" s="92"/>
      <c r="J62" s="595"/>
      <c r="K62" s="25"/>
      <c r="L62" s="25"/>
      <c r="M62" s="25"/>
      <c r="N62" s="25"/>
      <c r="O62" s="576"/>
    </row>
    <row r="63" spans="1:15" ht="14.25" thickBot="1">
      <c r="A63" s="474"/>
      <c r="B63" s="400"/>
      <c r="C63" s="113" t="s">
        <v>58</v>
      </c>
      <c r="D63" s="466"/>
      <c r="E63" s="108"/>
      <c r="F63" s="93"/>
      <c r="G63" s="94" t="s">
        <v>16</v>
      </c>
      <c r="H63" s="93"/>
      <c r="I63" s="97"/>
      <c r="J63" s="595"/>
      <c r="K63" s="47"/>
      <c r="L63" s="47"/>
      <c r="M63" s="47"/>
      <c r="N63" s="47"/>
      <c r="O63" s="582"/>
    </row>
    <row r="64" spans="1:15" ht="14.25" thickBot="1">
      <c r="A64" s="583" t="s">
        <v>78</v>
      </c>
      <c r="B64" s="461" t="s">
        <v>76</v>
      </c>
      <c r="C64" s="25" t="s">
        <v>15</v>
      </c>
      <c r="D64" s="129" t="s">
        <v>23</v>
      </c>
      <c r="E64" s="69"/>
      <c r="F64" s="56"/>
      <c r="G64" s="57" t="s">
        <v>16</v>
      </c>
      <c r="H64" s="56"/>
      <c r="I64" s="60"/>
      <c r="J64" s="591"/>
      <c r="K64" s="25"/>
      <c r="L64" s="25"/>
      <c r="M64" s="25"/>
      <c r="N64" s="25"/>
      <c r="O64" s="575"/>
    </row>
    <row r="65" spans="1:15" ht="14.25" thickBot="1">
      <c r="A65" s="455"/>
      <c r="B65" s="418"/>
      <c r="C65" s="147" t="s">
        <v>17</v>
      </c>
      <c r="D65" s="148" t="s">
        <v>24</v>
      </c>
      <c r="E65" s="149"/>
      <c r="F65" s="150"/>
      <c r="G65" s="151" t="s">
        <v>16</v>
      </c>
      <c r="H65" s="150"/>
      <c r="I65" s="152"/>
      <c r="J65" s="592"/>
      <c r="K65" s="146"/>
      <c r="L65" s="146"/>
      <c r="M65" s="146"/>
      <c r="N65" s="146"/>
      <c r="O65" s="576"/>
    </row>
    <row r="66" spans="1:15" ht="14.25" thickBot="1">
      <c r="A66" s="456"/>
      <c r="B66" s="397"/>
      <c r="C66" s="70" t="s">
        <v>58</v>
      </c>
      <c r="D66" s="133" t="s">
        <v>23</v>
      </c>
      <c r="E66" s="29"/>
      <c r="F66" s="64"/>
      <c r="G66" s="65" t="s">
        <v>16</v>
      </c>
      <c r="H66" s="64"/>
      <c r="I66" s="59"/>
      <c r="J66" s="592"/>
      <c r="K66" s="48"/>
      <c r="L66" s="48"/>
      <c r="M66" s="48"/>
      <c r="N66" s="48"/>
      <c r="O66" s="576"/>
    </row>
    <row r="67" spans="1:15" ht="13.5">
      <c r="A67" s="454" t="s">
        <v>80</v>
      </c>
      <c r="B67" s="457" t="s">
        <v>62</v>
      </c>
      <c r="C67" s="44" t="s">
        <v>15</v>
      </c>
      <c r="D67" s="594" t="s">
        <v>23</v>
      </c>
      <c r="E67" s="50"/>
      <c r="F67" s="51"/>
      <c r="G67" s="52" t="s">
        <v>16</v>
      </c>
      <c r="H67" s="51"/>
      <c r="I67" s="53"/>
      <c r="J67" s="477"/>
      <c r="K67" s="25"/>
      <c r="L67" s="25"/>
      <c r="M67" s="25"/>
      <c r="N67" s="25"/>
      <c r="O67" s="577"/>
    </row>
    <row r="68" spans="1:15" ht="14.25" thickBot="1">
      <c r="A68" s="455"/>
      <c r="B68" s="399"/>
      <c r="C68" s="46" t="s">
        <v>17</v>
      </c>
      <c r="D68" s="397"/>
      <c r="E68" s="58"/>
      <c r="F68" s="21"/>
      <c r="G68" s="22" t="s">
        <v>16</v>
      </c>
      <c r="H68" s="21"/>
      <c r="I68" s="37"/>
      <c r="J68" s="586"/>
      <c r="K68" s="46"/>
      <c r="L68" s="46"/>
      <c r="M68" s="46"/>
      <c r="N68" s="46"/>
      <c r="O68" s="578"/>
    </row>
    <row r="69" spans="1:15" ht="13.5">
      <c r="A69" s="455"/>
      <c r="B69" s="399"/>
      <c r="C69" s="119" t="s">
        <v>19</v>
      </c>
      <c r="D69" s="530" t="s">
        <v>24</v>
      </c>
      <c r="E69" s="103"/>
      <c r="F69" s="78"/>
      <c r="G69" s="79" t="s">
        <v>16</v>
      </c>
      <c r="H69" s="78"/>
      <c r="I69" s="80"/>
      <c r="J69" s="586"/>
      <c r="K69" s="44"/>
      <c r="L69" s="44"/>
      <c r="M69" s="44"/>
      <c r="N69" s="44"/>
      <c r="O69" s="578"/>
    </row>
    <row r="70" spans="1:15" ht="14.25" thickBot="1">
      <c r="A70" s="456"/>
      <c r="B70" s="400"/>
      <c r="C70" s="113" t="s">
        <v>58</v>
      </c>
      <c r="D70" s="466"/>
      <c r="E70" s="95"/>
      <c r="F70" s="82"/>
      <c r="G70" s="83" t="s">
        <v>16</v>
      </c>
      <c r="H70" s="82"/>
      <c r="I70" s="84"/>
      <c r="J70" s="587"/>
      <c r="K70" s="48"/>
      <c r="L70" s="48"/>
      <c r="M70" s="48"/>
      <c r="N70" s="48"/>
      <c r="O70" s="579"/>
    </row>
    <row r="71" spans="1:15" ht="13.5">
      <c r="A71" s="454" t="s">
        <v>81</v>
      </c>
      <c r="B71" s="461" t="s">
        <v>79</v>
      </c>
      <c r="C71" s="44" t="s">
        <v>15</v>
      </c>
      <c r="D71" s="594" t="s">
        <v>23</v>
      </c>
      <c r="E71" s="69"/>
      <c r="F71" s="56"/>
      <c r="G71" s="57" t="s">
        <v>16</v>
      </c>
      <c r="H71" s="56"/>
      <c r="I71" s="60"/>
      <c r="J71" s="591"/>
      <c r="K71" s="25"/>
      <c r="L71" s="25"/>
      <c r="M71" s="25"/>
      <c r="N71" s="25"/>
      <c r="O71" s="580"/>
    </row>
    <row r="72" spans="1:15" ht="14.25" thickBot="1">
      <c r="A72" s="455"/>
      <c r="B72" s="399"/>
      <c r="C72" s="46" t="s">
        <v>17</v>
      </c>
      <c r="D72" s="418"/>
      <c r="E72" s="36"/>
      <c r="F72" s="21"/>
      <c r="G72" s="22" t="s">
        <v>16</v>
      </c>
      <c r="H72" s="21"/>
      <c r="I72" s="37"/>
      <c r="J72" s="592"/>
      <c r="K72" s="46"/>
      <c r="L72" s="46"/>
      <c r="M72" s="46"/>
      <c r="N72" s="46"/>
      <c r="O72" s="573"/>
    </row>
    <row r="73" spans="1:15" ht="13.5">
      <c r="A73" s="455"/>
      <c r="B73" s="399"/>
      <c r="C73" s="111" t="s">
        <v>19</v>
      </c>
      <c r="D73" s="465" t="s">
        <v>24</v>
      </c>
      <c r="E73" s="103"/>
      <c r="F73" s="78"/>
      <c r="G73" s="79" t="s">
        <v>16</v>
      </c>
      <c r="H73" s="78"/>
      <c r="I73" s="80"/>
      <c r="J73" s="592"/>
      <c r="K73" s="44"/>
      <c r="L73" s="44"/>
      <c r="M73" s="44"/>
      <c r="N73" s="44"/>
      <c r="O73" s="573"/>
    </row>
    <row r="74" spans="1:16" ht="14.25" thickBot="1">
      <c r="A74" s="456"/>
      <c r="B74" s="400"/>
      <c r="C74" s="114" t="s">
        <v>58</v>
      </c>
      <c r="D74" s="397"/>
      <c r="E74" s="112"/>
      <c r="F74" s="86"/>
      <c r="G74" s="87" t="s">
        <v>16</v>
      </c>
      <c r="H74" s="86"/>
      <c r="I74" s="88"/>
      <c r="J74" s="593"/>
      <c r="K74" s="24"/>
      <c r="L74" s="24"/>
      <c r="M74" s="24"/>
      <c r="N74" s="24"/>
      <c r="O74" s="574"/>
      <c r="P74" s="109"/>
    </row>
    <row r="75" spans="1:15" ht="13.5">
      <c r="A75" s="588" t="s">
        <v>82</v>
      </c>
      <c r="B75" s="461" t="s">
        <v>64</v>
      </c>
      <c r="C75" s="44" t="s">
        <v>59</v>
      </c>
      <c r="D75" s="129" t="s">
        <v>23</v>
      </c>
      <c r="E75" s="63"/>
      <c r="F75" s="51"/>
      <c r="G75" s="52" t="s">
        <v>16</v>
      </c>
      <c r="H75" s="51"/>
      <c r="I75" s="53"/>
      <c r="J75" s="477"/>
      <c r="K75" s="44"/>
      <c r="L75" s="44"/>
      <c r="M75" s="44"/>
      <c r="N75" s="44"/>
      <c r="O75" s="566"/>
    </row>
    <row r="76" spans="1:15" ht="14.25" thickBot="1">
      <c r="A76" s="589"/>
      <c r="B76" s="399"/>
      <c r="C76" s="48" t="s">
        <v>43</v>
      </c>
      <c r="D76" s="132"/>
      <c r="E76" s="62"/>
      <c r="F76" s="64"/>
      <c r="G76" s="65" t="s">
        <v>16</v>
      </c>
      <c r="H76" s="64"/>
      <c r="I76" s="59"/>
      <c r="J76" s="584"/>
      <c r="K76" s="48"/>
      <c r="L76" s="48"/>
      <c r="M76" s="48"/>
      <c r="N76" s="48"/>
      <c r="O76" s="567"/>
    </row>
    <row r="77" spans="1:15" ht="13.5">
      <c r="A77" s="589"/>
      <c r="B77" s="399"/>
      <c r="C77" s="111" t="s">
        <v>91</v>
      </c>
      <c r="D77" s="126" t="s">
        <v>24</v>
      </c>
      <c r="E77" s="77"/>
      <c r="F77" s="78"/>
      <c r="G77" s="79" t="s">
        <v>16</v>
      </c>
      <c r="H77" s="78"/>
      <c r="I77" s="80"/>
      <c r="J77" s="584"/>
      <c r="K77" s="44"/>
      <c r="L77" s="44"/>
      <c r="M77" s="44"/>
      <c r="N77" s="44"/>
      <c r="O77" s="567"/>
    </row>
    <row r="78" spans="1:15" ht="14.25" thickBot="1">
      <c r="A78" s="589"/>
      <c r="B78" s="399"/>
      <c r="C78" s="114" t="s">
        <v>92</v>
      </c>
      <c r="D78" s="120"/>
      <c r="E78" s="112"/>
      <c r="F78" s="86"/>
      <c r="G78" s="87" t="s">
        <v>16</v>
      </c>
      <c r="H78" s="86"/>
      <c r="I78" s="88"/>
      <c r="J78" s="585"/>
      <c r="K78" s="46"/>
      <c r="L78" s="46"/>
      <c r="M78" s="46"/>
      <c r="N78" s="46"/>
      <c r="O78" s="568"/>
    </row>
    <row r="79" spans="1:15" ht="13.5">
      <c r="A79" s="589"/>
      <c r="B79" s="399"/>
      <c r="C79" s="44" t="s">
        <v>15</v>
      </c>
      <c r="D79" s="460" t="s">
        <v>23</v>
      </c>
      <c r="E79" s="50"/>
      <c r="F79" s="51"/>
      <c r="G79" s="52" t="s">
        <v>16</v>
      </c>
      <c r="H79" s="51"/>
      <c r="I79" s="53"/>
      <c r="J79" s="477"/>
      <c r="K79" s="44"/>
      <c r="L79" s="44"/>
      <c r="M79" s="44"/>
      <c r="N79" s="44"/>
      <c r="O79" s="569"/>
    </row>
    <row r="80" spans="1:15" ht="13.5">
      <c r="A80" s="589"/>
      <c r="B80" s="399"/>
      <c r="C80" s="46" t="s">
        <v>17</v>
      </c>
      <c r="D80" s="459"/>
      <c r="E80" s="29"/>
      <c r="F80" s="21"/>
      <c r="G80" s="22" t="s">
        <v>16</v>
      </c>
      <c r="H80" s="21"/>
      <c r="I80" s="59"/>
      <c r="J80" s="586"/>
      <c r="K80" s="46"/>
      <c r="L80" s="46"/>
      <c r="M80" s="46"/>
      <c r="N80" s="46"/>
      <c r="O80" s="570"/>
    </row>
    <row r="81" spans="1:15" ht="14.25" thickBot="1">
      <c r="A81" s="589"/>
      <c r="B81" s="399"/>
      <c r="C81" s="46" t="s">
        <v>58</v>
      </c>
      <c r="D81" s="451"/>
      <c r="E81" s="36"/>
      <c r="F81" s="21"/>
      <c r="G81" s="22" t="s">
        <v>16</v>
      </c>
      <c r="H81" s="21"/>
      <c r="I81" s="37"/>
      <c r="J81" s="586"/>
      <c r="K81" s="46"/>
      <c r="L81" s="46"/>
      <c r="M81" s="46"/>
      <c r="N81" s="46"/>
      <c r="O81" s="570"/>
    </row>
    <row r="82" spans="1:15" ht="13.5">
      <c r="A82" s="589"/>
      <c r="B82" s="399"/>
      <c r="C82" s="111" t="s">
        <v>93</v>
      </c>
      <c r="D82" s="465" t="s">
        <v>24</v>
      </c>
      <c r="E82" s="77"/>
      <c r="F82" s="78"/>
      <c r="G82" s="79" t="s">
        <v>16</v>
      </c>
      <c r="H82" s="78"/>
      <c r="I82" s="80"/>
      <c r="J82" s="586"/>
      <c r="K82" s="44"/>
      <c r="L82" s="44"/>
      <c r="M82" s="44"/>
      <c r="N82" s="50"/>
      <c r="O82" s="570"/>
    </row>
    <row r="83" spans="1:15" ht="14.25" thickBot="1">
      <c r="A83" s="590"/>
      <c r="B83" s="400"/>
      <c r="C83" s="113" t="s">
        <v>94</v>
      </c>
      <c r="D83" s="451"/>
      <c r="E83" s="81"/>
      <c r="F83" s="82"/>
      <c r="G83" s="83" t="s">
        <v>16</v>
      </c>
      <c r="H83" s="82"/>
      <c r="I83" s="84"/>
      <c r="J83" s="587"/>
      <c r="K83" s="72"/>
      <c r="L83" s="72"/>
      <c r="M83" s="72"/>
      <c r="N83" s="72"/>
      <c r="O83" s="571"/>
    </row>
    <row r="84" spans="1:15" ht="13.5">
      <c r="A84" s="583" t="s">
        <v>88</v>
      </c>
      <c r="B84" s="461" t="s">
        <v>87</v>
      </c>
      <c r="C84" s="25" t="s">
        <v>89</v>
      </c>
      <c r="D84" s="460" t="s">
        <v>23</v>
      </c>
      <c r="E84" s="69"/>
      <c r="F84" s="56"/>
      <c r="G84" s="57" t="s">
        <v>16</v>
      </c>
      <c r="H84" s="56"/>
      <c r="I84" s="60"/>
      <c r="J84" s="591"/>
      <c r="K84" s="25"/>
      <c r="L84" s="25"/>
      <c r="M84" s="25"/>
      <c r="N84" s="25"/>
      <c r="O84" s="569"/>
    </row>
    <row r="85" spans="1:15" ht="13.5">
      <c r="A85" s="455"/>
      <c r="B85" s="418"/>
      <c r="C85" s="47" t="s">
        <v>90</v>
      </c>
      <c r="D85" s="418"/>
      <c r="E85" s="32"/>
      <c r="F85" s="33"/>
      <c r="G85" s="34" t="s">
        <v>16</v>
      </c>
      <c r="H85" s="33"/>
      <c r="I85" s="35"/>
      <c r="J85" s="592"/>
      <c r="K85" s="47"/>
      <c r="L85" s="47"/>
      <c r="M85" s="47"/>
      <c r="N85" s="47"/>
      <c r="O85" s="573"/>
    </row>
    <row r="86" spans="1:15" ht="13.5" customHeight="1" thickBot="1">
      <c r="A86" s="456"/>
      <c r="B86" s="397"/>
      <c r="C86" s="24" t="s">
        <v>58</v>
      </c>
      <c r="D86" s="397"/>
      <c r="E86" s="61"/>
      <c r="F86" s="26"/>
      <c r="G86" s="27" t="s">
        <v>16</v>
      </c>
      <c r="H86" s="26"/>
      <c r="I86" s="28"/>
      <c r="J86" s="593"/>
      <c r="K86" s="24"/>
      <c r="L86" s="24"/>
      <c r="M86" s="24"/>
      <c r="N86" s="24"/>
      <c r="O86" s="574"/>
    </row>
    <row r="87" spans="1:2" ht="13.5">
      <c r="A87" s="110"/>
      <c r="B87" s="110"/>
    </row>
    <row r="88" spans="1:2" ht="13.5">
      <c r="A88" s="110"/>
      <c r="B88" s="110"/>
    </row>
    <row r="89" spans="1:13" ht="30" customHeight="1">
      <c r="A89" s="110"/>
      <c r="B89" s="110"/>
      <c r="J89" s="502" t="s">
        <v>30</v>
      </c>
      <c r="K89" s="503" t="s">
        <v>27</v>
      </c>
      <c r="L89" s="533" t="s">
        <v>28</v>
      </c>
      <c r="M89" s="501" t="s">
        <v>57</v>
      </c>
    </row>
    <row r="90" spans="1:13" ht="13.5">
      <c r="A90" s="115"/>
      <c r="B90" s="110"/>
      <c r="J90" s="502"/>
      <c r="K90" s="503"/>
      <c r="L90" s="533"/>
      <c r="M90" s="501"/>
    </row>
    <row r="91" spans="1:13" ht="13.5">
      <c r="A91" s="110"/>
      <c r="B91" s="110"/>
      <c r="J91" s="502"/>
      <c r="K91" s="503"/>
      <c r="L91" s="533"/>
      <c r="M91" s="501"/>
    </row>
    <row r="92" spans="1:2" ht="13.5">
      <c r="A92" s="110"/>
      <c r="B92" s="110"/>
    </row>
    <row r="93" spans="1:2" ht="13.5">
      <c r="A93" s="110"/>
      <c r="B93" s="110"/>
    </row>
    <row r="94" spans="1:2" ht="13.5">
      <c r="A94" s="110"/>
      <c r="B94" s="110"/>
    </row>
    <row r="95" spans="1:2" ht="13.5">
      <c r="A95" s="110"/>
      <c r="B95" s="110"/>
    </row>
    <row r="96" spans="1:2" ht="13.5">
      <c r="A96" s="110"/>
      <c r="B96" s="110"/>
    </row>
    <row r="97" spans="1:2" ht="13.5">
      <c r="A97" s="110"/>
      <c r="B97" s="110"/>
    </row>
  </sheetData>
  <sheetProtection/>
  <mergeCells count="108">
    <mergeCell ref="K89:K91"/>
    <mergeCell ref="A41:A44"/>
    <mergeCell ref="B41:B44"/>
    <mergeCell ref="B28:B35"/>
    <mergeCell ref="A28:A35"/>
    <mergeCell ref="J71:J74"/>
    <mergeCell ref="D73:D74"/>
    <mergeCell ref="A71:A74"/>
    <mergeCell ref="B71:B74"/>
    <mergeCell ref="J41:J44"/>
    <mergeCell ref="L89:L91"/>
    <mergeCell ref="B36:B40"/>
    <mergeCell ref="D30:D31"/>
    <mergeCell ref="D32:D33"/>
    <mergeCell ref="B45:B53"/>
    <mergeCell ref="D49:D51"/>
    <mergeCell ref="D52:D53"/>
    <mergeCell ref="J49:J53"/>
    <mergeCell ref="J36:J40"/>
    <mergeCell ref="D71:D72"/>
    <mergeCell ref="M89:M91"/>
    <mergeCell ref="O84:O86"/>
    <mergeCell ref="A12:A15"/>
    <mergeCell ref="B12:B15"/>
    <mergeCell ref="J12:J15"/>
    <mergeCell ref="J89:J91"/>
    <mergeCell ref="D84:D86"/>
    <mergeCell ref="D79:D81"/>
    <mergeCell ref="O12:O15"/>
    <mergeCell ref="A36:A40"/>
    <mergeCell ref="A1:O1"/>
    <mergeCell ref="A2:A3"/>
    <mergeCell ref="B2:B3"/>
    <mergeCell ref="C2:C3"/>
    <mergeCell ref="E2:I3"/>
    <mergeCell ref="J2:J3"/>
    <mergeCell ref="K2:N2"/>
    <mergeCell ref="O2:O3"/>
    <mergeCell ref="O8:O11"/>
    <mergeCell ref="A8:A11"/>
    <mergeCell ref="B8:B11"/>
    <mergeCell ref="J8:J11"/>
    <mergeCell ref="J4:J7"/>
    <mergeCell ref="O4:O7"/>
    <mergeCell ref="A4:A7"/>
    <mergeCell ref="B4:B7"/>
    <mergeCell ref="D4:D5"/>
    <mergeCell ref="D6:D7"/>
    <mergeCell ref="O16:O19"/>
    <mergeCell ref="D8:D9"/>
    <mergeCell ref="O20:O27"/>
    <mergeCell ref="A20:A27"/>
    <mergeCell ref="B20:B27"/>
    <mergeCell ref="J20:J23"/>
    <mergeCell ref="D12:D13"/>
    <mergeCell ref="A16:A19"/>
    <mergeCell ref="B16:B19"/>
    <mergeCell ref="D16:D17"/>
    <mergeCell ref="D10:D11"/>
    <mergeCell ref="D14:D15"/>
    <mergeCell ref="J28:J31"/>
    <mergeCell ref="J16:J19"/>
    <mergeCell ref="D36:D38"/>
    <mergeCell ref="J24:J27"/>
    <mergeCell ref="J32:J35"/>
    <mergeCell ref="A54:A63"/>
    <mergeCell ref="B54:B63"/>
    <mergeCell ref="A45:A53"/>
    <mergeCell ref="D54:D56"/>
    <mergeCell ref="D57:D59"/>
    <mergeCell ref="O28:O31"/>
    <mergeCell ref="O32:O35"/>
    <mergeCell ref="O36:O40"/>
    <mergeCell ref="J54:J59"/>
    <mergeCell ref="D62:D63"/>
    <mergeCell ref="J60:J63"/>
    <mergeCell ref="D28:D29"/>
    <mergeCell ref="D39:D40"/>
    <mergeCell ref="D34:D35"/>
    <mergeCell ref="D47:D48"/>
    <mergeCell ref="J45:J48"/>
    <mergeCell ref="D43:D44"/>
    <mergeCell ref="A64:A66"/>
    <mergeCell ref="B64:B66"/>
    <mergeCell ref="J67:J70"/>
    <mergeCell ref="D69:D70"/>
    <mergeCell ref="A67:A70"/>
    <mergeCell ref="B67:B70"/>
    <mergeCell ref="D67:D68"/>
    <mergeCell ref="J64:J66"/>
    <mergeCell ref="A84:A86"/>
    <mergeCell ref="B84:B86"/>
    <mergeCell ref="D82:D83"/>
    <mergeCell ref="J75:J78"/>
    <mergeCell ref="J79:J83"/>
    <mergeCell ref="A75:A83"/>
    <mergeCell ref="B75:B83"/>
    <mergeCell ref="J84:J86"/>
    <mergeCell ref="O75:O78"/>
    <mergeCell ref="O79:O83"/>
    <mergeCell ref="O41:O44"/>
    <mergeCell ref="O64:O66"/>
    <mergeCell ref="O67:O70"/>
    <mergeCell ref="O71:O74"/>
    <mergeCell ref="O45:O48"/>
    <mergeCell ref="O49:O53"/>
    <mergeCell ref="O54:O59"/>
    <mergeCell ref="O60:O6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5.00390625" style="0" customWidth="1"/>
    <col min="2" max="2" width="12.421875" style="0" customWidth="1"/>
    <col min="3" max="3" width="10.00390625" style="0" customWidth="1"/>
    <col min="4" max="4" width="12.421875" style="0" customWidth="1"/>
    <col min="5" max="5" width="13.7109375" style="0" customWidth="1"/>
    <col min="6" max="6" width="9.421875" style="0" customWidth="1"/>
    <col min="7" max="8" width="12.421875" style="0" customWidth="1"/>
  </cols>
  <sheetData>
    <row r="2" ht="22.5" customHeight="1">
      <c r="B2" t="s">
        <v>56</v>
      </c>
    </row>
    <row r="3" spans="2:8" ht="18" customHeight="1">
      <c r="B3" s="18" t="s">
        <v>31</v>
      </c>
      <c r="C3" s="18" t="s">
        <v>32</v>
      </c>
      <c r="D3" s="18" t="s">
        <v>33</v>
      </c>
      <c r="E3" s="18" t="s">
        <v>34</v>
      </c>
      <c r="F3" s="18" t="s">
        <v>35</v>
      </c>
      <c r="G3" s="18" t="s">
        <v>36</v>
      </c>
      <c r="H3" s="18" t="s">
        <v>37</v>
      </c>
    </row>
    <row r="4" spans="2:8" ht="18" customHeight="1">
      <c r="B4" s="16" t="s">
        <v>107</v>
      </c>
      <c r="C4" s="15" t="s">
        <v>165</v>
      </c>
      <c r="D4" s="15" t="s">
        <v>101</v>
      </c>
      <c r="E4" s="15" t="s">
        <v>166</v>
      </c>
      <c r="F4" s="15">
        <v>6</v>
      </c>
      <c r="G4" s="15" t="s">
        <v>167</v>
      </c>
      <c r="H4" s="15" t="s">
        <v>168</v>
      </c>
    </row>
    <row r="5" spans="2:8" ht="18" customHeight="1">
      <c r="B5" s="16" t="s">
        <v>107</v>
      </c>
      <c r="C5" s="15" t="s">
        <v>165</v>
      </c>
      <c r="D5" s="15" t="s">
        <v>44</v>
      </c>
      <c r="E5" s="15" t="s">
        <v>169</v>
      </c>
      <c r="F5" s="15">
        <v>20</v>
      </c>
      <c r="G5" s="15"/>
      <c r="H5" s="15" t="s">
        <v>168</v>
      </c>
    </row>
    <row r="6" spans="2:8" ht="18" customHeight="1">
      <c r="B6" s="16" t="s">
        <v>107</v>
      </c>
      <c r="C6" s="15" t="s">
        <v>165</v>
      </c>
      <c r="D6" s="15" t="s">
        <v>3</v>
      </c>
      <c r="E6" s="15" t="s">
        <v>170</v>
      </c>
      <c r="F6" s="15">
        <v>6</v>
      </c>
      <c r="G6" s="15" t="s">
        <v>171</v>
      </c>
      <c r="H6" s="15" t="s">
        <v>168</v>
      </c>
    </row>
    <row r="7" spans="2:8" ht="18" customHeight="1">
      <c r="B7" s="16" t="s">
        <v>108</v>
      </c>
      <c r="C7" s="15" t="s">
        <v>172</v>
      </c>
      <c r="D7" s="15" t="s">
        <v>3</v>
      </c>
      <c r="E7" s="15" t="s">
        <v>170</v>
      </c>
      <c r="F7" s="15">
        <v>6</v>
      </c>
      <c r="G7" s="15" t="s">
        <v>173</v>
      </c>
      <c r="H7" s="15" t="s">
        <v>174</v>
      </c>
    </row>
    <row r="8" spans="2:8" ht="18" customHeight="1">
      <c r="B8" s="16" t="s">
        <v>108</v>
      </c>
      <c r="C8" s="15" t="s">
        <v>172</v>
      </c>
      <c r="D8" s="15" t="s">
        <v>175</v>
      </c>
      <c r="E8" s="15" t="s">
        <v>176</v>
      </c>
      <c r="F8" s="15">
        <v>3</v>
      </c>
      <c r="G8" s="15" t="s">
        <v>171</v>
      </c>
      <c r="H8" s="15" t="s">
        <v>168</v>
      </c>
    </row>
    <row r="9" spans="2:8" ht="18" customHeight="1">
      <c r="B9" s="16"/>
      <c r="C9" s="15"/>
      <c r="D9" s="15"/>
      <c r="E9" s="15"/>
      <c r="F9" s="15"/>
      <c r="G9" s="15"/>
      <c r="H9" s="15"/>
    </row>
    <row r="10" spans="2:8" ht="18" customHeight="1">
      <c r="B10" s="16"/>
      <c r="C10" s="15"/>
      <c r="D10" s="15"/>
      <c r="E10" s="15"/>
      <c r="F10" s="15"/>
      <c r="G10" s="15"/>
      <c r="H10" s="15"/>
    </row>
    <row r="11" spans="2:8" ht="18" customHeight="1">
      <c r="B11" s="16"/>
      <c r="C11" s="15"/>
      <c r="D11" s="15"/>
      <c r="E11" s="15"/>
      <c r="F11" s="15"/>
      <c r="G11" s="15"/>
      <c r="H11" s="15"/>
    </row>
    <row r="12" spans="2:8" ht="18" customHeight="1">
      <c r="B12" s="16"/>
      <c r="C12" s="15"/>
      <c r="D12" s="15"/>
      <c r="E12" s="15"/>
      <c r="F12" s="15"/>
      <c r="G12" s="15"/>
      <c r="H12" s="15"/>
    </row>
    <row r="13" spans="2:8" ht="18" customHeight="1">
      <c r="B13" s="16"/>
      <c r="C13" s="15"/>
      <c r="D13" s="15"/>
      <c r="E13" s="15"/>
      <c r="F13" s="15"/>
      <c r="G13" s="15"/>
      <c r="H13" s="15"/>
    </row>
    <row r="14" spans="2:8" ht="18" customHeight="1">
      <c r="B14" s="16"/>
      <c r="C14" s="15"/>
      <c r="D14" s="15"/>
      <c r="E14" s="15"/>
      <c r="F14" s="15"/>
      <c r="G14" s="15"/>
      <c r="H14" s="15"/>
    </row>
    <row r="15" spans="2:8" ht="18" customHeight="1">
      <c r="B15" s="15"/>
      <c r="C15" s="15"/>
      <c r="D15" s="15"/>
      <c r="E15" s="15"/>
      <c r="F15" s="15"/>
      <c r="G15" s="15"/>
      <c r="H15" s="15"/>
    </row>
    <row r="16" spans="2:8" ht="18" customHeight="1">
      <c r="B16" s="15"/>
      <c r="C16" s="15"/>
      <c r="D16" s="15"/>
      <c r="E16" s="15"/>
      <c r="F16" s="15"/>
      <c r="G16" s="15"/>
      <c r="H16" s="15"/>
    </row>
    <row r="17" spans="2:8" ht="18" customHeight="1">
      <c r="B17" s="15"/>
      <c r="C17" s="15"/>
      <c r="D17" s="15"/>
      <c r="E17" s="15"/>
      <c r="F17" s="15"/>
      <c r="G17" s="15"/>
      <c r="H17" s="15"/>
    </row>
    <row r="18" spans="2:8" ht="18" customHeight="1">
      <c r="B18" s="15"/>
      <c r="C18" s="15"/>
      <c r="D18" s="15"/>
      <c r="E18" s="15"/>
      <c r="F18" s="15"/>
      <c r="G18" s="15"/>
      <c r="H18" s="15"/>
    </row>
    <row r="19" spans="2:8" ht="18" customHeight="1">
      <c r="B19" s="15"/>
      <c r="C19" s="15"/>
      <c r="D19" s="15"/>
      <c r="E19" s="15"/>
      <c r="F19" s="15"/>
      <c r="G19" s="15"/>
      <c r="H19" s="15"/>
    </row>
    <row r="20" spans="2:8" ht="18" customHeight="1">
      <c r="B20" s="15"/>
      <c r="C20" s="15"/>
      <c r="D20" s="15"/>
      <c r="E20" s="15"/>
      <c r="F20" s="15"/>
      <c r="G20" s="15"/>
      <c r="H20" s="15"/>
    </row>
    <row r="23" ht="18" customHeight="1">
      <c r="B23" t="s">
        <v>83</v>
      </c>
    </row>
    <row r="24" spans="2:8" ht="18" customHeight="1">
      <c r="B24" s="18" t="s">
        <v>31</v>
      </c>
      <c r="C24" s="18" t="s">
        <v>32</v>
      </c>
      <c r="D24" s="18" t="s">
        <v>33</v>
      </c>
      <c r="E24" s="18" t="s">
        <v>34</v>
      </c>
      <c r="F24" s="18" t="s">
        <v>35</v>
      </c>
      <c r="G24" s="18" t="s">
        <v>36</v>
      </c>
      <c r="H24" s="18" t="s">
        <v>37</v>
      </c>
    </row>
    <row r="25" spans="2:8" ht="18" customHeight="1">
      <c r="B25" s="16"/>
      <c r="C25" s="15"/>
      <c r="D25" s="15"/>
      <c r="E25" s="15"/>
      <c r="F25" s="15"/>
      <c r="G25" s="15"/>
      <c r="H25" s="15"/>
    </row>
    <row r="26" spans="2:8" ht="18" customHeight="1">
      <c r="B26" s="16"/>
      <c r="C26" s="15"/>
      <c r="D26" s="15"/>
      <c r="E26" s="15"/>
      <c r="F26" s="15"/>
      <c r="G26" s="15"/>
      <c r="H26" s="15"/>
    </row>
    <row r="27" spans="2:8" ht="18" customHeight="1">
      <c r="B27" s="16"/>
      <c r="C27" s="15"/>
      <c r="D27" s="15"/>
      <c r="E27" s="15"/>
      <c r="F27" s="15"/>
      <c r="G27" s="15"/>
      <c r="H27" s="15"/>
    </row>
    <row r="28" spans="2:8" ht="18" customHeight="1">
      <c r="B28" s="16"/>
      <c r="C28" s="15"/>
      <c r="D28" s="15"/>
      <c r="E28" s="15"/>
      <c r="F28" s="15"/>
      <c r="G28" s="15"/>
      <c r="H28" s="15"/>
    </row>
    <row r="29" spans="2:8" ht="18" customHeight="1">
      <c r="B29" s="16"/>
      <c r="C29" s="15"/>
      <c r="D29" s="15"/>
      <c r="E29" s="15"/>
      <c r="F29" s="15"/>
      <c r="G29" s="15"/>
      <c r="H29" s="15"/>
    </row>
    <row r="30" spans="2:8" ht="18" customHeight="1">
      <c r="B30" s="16"/>
      <c r="C30" s="15"/>
      <c r="D30" s="15"/>
      <c r="E30" s="15"/>
      <c r="F30" s="15"/>
      <c r="G30" s="15"/>
      <c r="H30" s="15"/>
    </row>
    <row r="31" spans="2:8" ht="18" customHeight="1">
      <c r="B31" s="16"/>
      <c r="C31" s="15"/>
      <c r="D31" s="15"/>
      <c r="E31" s="15"/>
      <c r="F31" s="15"/>
      <c r="G31" s="15"/>
      <c r="H31" s="15"/>
    </row>
    <row r="32" spans="2:8" ht="18" customHeight="1">
      <c r="B32" s="16"/>
      <c r="C32" s="15"/>
      <c r="D32" s="15"/>
      <c r="E32" s="15"/>
      <c r="F32" s="15"/>
      <c r="G32" s="15"/>
      <c r="H32" s="15"/>
    </row>
    <row r="33" spans="2:8" ht="18" customHeight="1">
      <c r="B33" s="16"/>
      <c r="C33" s="15"/>
      <c r="D33" s="15"/>
      <c r="E33" s="15"/>
      <c r="F33" s="15"/>
      <c r="G33" s="15"/>
      <c r="H33" s="15"/>
    </row>
    <row r="34" spans="2:8" ht="18" customHeight="1">
      <c r="B34" s="16"/>
      <c r="C34" s="15"/>
      <c r="D34" s="15"/>
      <c r="E34" s="15"/>
      <c r="F34" s="15"/>
      <c r="G34" s="15"/>
      <c r="H34" s="15"/>
    </row>
    <row r="35" spans="2:8" ht="18" customHeight="1">
      <c r="B35" s="16"/>
      <c r="C35" s="15"/>
      <c r="D35" s="15"/>
      <c r="E35" s="15"/>
      <c r="F35" s="15"/>
      <c r="G35" s="15"/>
      <c r="H35" s="15"/>
    </row>
    <row r="36" spans="2:8" ht="18" customHeight="1">
      <c r="B36" s="15"/>
      <c r="C36" s="15"/>
      <c r="D36" s="15"/>
      <c r="E36" s="15"/>
      <c r="F36" s="15"/>
      <c r="G36" s="15"/>
      <c r="H36" s="15"/>
    </row>
    <row r="37" spans="2:8" ht="18" customHeight="1">
      <c r="B37" s="15"/>
      <c r="C37" s="15"/>
      <c r="D37" s="15"/>
      <c r="E37" s="15"/>
      <c r="F37" s="15"/>
      <c r="G37" s="15"/>
      <c r="H37" s="15"/>
    </row>
    <row r="38" spans="2:8" ht="18" customHeight="1">
      <c r="B38" s="15"/>
      <c r="C38" s="15"/>
      <c r="D38" s="15"/>
      <c r="E38" s="15"/>
      <c r="F38" s="15"/>
      <c r="G38" s="15"/>
      <c r="H38" s="15"/>
    </row>
    <row r="39" spans="2:8" ht="18" customHeight="1">
      <c r="B39" s="15"/>
      <c r="C39" s="15"/>
      <c r="D39" s="15"/>
      <c r="E39" s="15"/>
      <c r="F39" s="15"/>
      <c r="G39" s="15"/>
      <c r="H39" s="15"/>
    </row>
    <row r="40" spans="2:8" ht="18" customHeight="1">
      <c r="B40" s="15"/>
      <c r="C40" s="15"/>
      <c r="D40" s="15"/>
      <c r="E40" s="15"/>
      <c r="F40" s="15"/>
      <c r="G40" s="15"/>
      <c r="H40" s="15"/>
    </row>
    <row r="41" spans="2:8" ht="18" customHeight="1">
      <c r="B41" s="15"/>
      <c r="C41" s="15"/>
      <c r="D41" s="15"/>
      <c r="E41" s="15"/>
      <c r="F41" s="15"/>
      <c r="G41" s="15"/>
      <c r="H41" s="15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B1">
      <selection activeCell="I8" sqref="I8"/>
    </sheetView>
  </sheetViews>
  <sheetFormatPr defaultColWidth="9.140625" defaultRowHeight="15"/>
  <cols>
    <col min="1" max="1" width="7.421875" style="0" customWidth="1"/>
    <col min="2" max="2" width="6.28125" style="0" customWidth="1"/>
    <col min="3" max="3" width="15.00390625" style="0" customWidth="1"/>
    <col min="4" max="4" width="10.00390625" style="0" customWidth="1"/>
    <col min="5" max="5" width="16.28125" style="0" customWidth="1"/>
    <col min="6" max="6" width="7.421875" style="0" customWidth="1"/>
    <col min="7" max="7" width="6.28125" style="0" customWidth="1"/>
    <col min="8" max="8" width="15.00390625" style="0" customWidth="1"/>
    <col min="9" max="9" width="10.00390625" style="0" customWidth="1"/>
    <col min="10" max="10" width="16.28125" style="0" customWidth="1"/>
    <col min="11" max="11" width="7.421875" style="0" customWidth="1"/>
    <col min="12" max="12" width="6.28125" style="0" customWidth="1"/>
    <col min="13" max="13" width="15.00390625" style="0" customWidth="1"/>
    <col min="14" max="14" width="10.00390625" style="0" customWidth="1"/>
    <col min="15" max="15" width="16.28125" style="0" customWidth="1"/>
    <col min="16" max="16" width="6.28125" style="0" customWidth="1"/>
    <col min="17" max="17" width="7.421875" style="0" customWidth="1"/>
    <col min="18" max="18" width="16.28125" style="0" customWidth="1"/>
    <col min="19" max="19" width="10.28125" style="0" customWidth="1"/>
    <col min="20" max="20" width="16.28125" style="0" customWidth="1"/>
    <col min="21" max="21" width="6.28125" style="0" customWidth="1"/>
    <col min="22" max="22" width="7.421875" style="0" customWidth="1"/>
    <col min="23" max="23" width="16.28125" style="0" customWidth="1"/>
    <col min="24" max="24" width="10.00390625" style="0" customWidth="1"/>
    <col min="25" max="25" width="16.140625" style="0" customWidth="1"/>
  </cols>
  <sheetData>
    <row r="1" spans="1:4" ht="26.25" customHeight="1" thickBot="1">
      <c r="A1" t="s">
        <v>153</v>
      </c>
      <c r="C1" s="486"/>
      <c r="D1" s="486"/>
    </row>
    <row r="2" spans="1:25" ht="22.5" customHeight="1" thickBot="1">
      <c r="A2" s="618" t="s">
        <v>148</v>
      </c>
      <c r="B2" s="619"/>
      <c r="C2" s="619"/>
      <c r="D2" s="619"/>
      <c r="E2" s="620"/>
      <c r="F2" s="618" t="s">
        <v>149</v>
      </c>
      <c r="G2" s="619"/>
      <c r="H2" s="619"/>
      <c r="I2" s="619"/>
      <c r="J2" s="620"/>
      <c r="K2" s="618" t="s">
        <v>150</v>
      </c>
      <c r="L2" s="619"/>
      <c r="M2" s="619"/>
      <c r="N2" s="619"/>
      <c r="O2" s="620"/>
      <c r="P2" s="618" t="s">
        <v>151</v>
      </c>
      <c r="Q2" s="619"/>
      <c r="R2" s="619"/>
      <c r="S2" s="619"/>
      <c r="T2" s="620"/>
      <c r="U2" s="621" t="s">
        <v>152</v>
      </c>
      <c r="V2" s="622"/>
      <c r="W2" s="622"/>
      <c r="X2" s="622"/>
      <c r="Y2" s="623"/>
    </row>
    <row r="3" spans="1:25" ht="22.5" customHeight="1" thickBot="1">
      <c r="A3" s="185" t="s">
        <v>145</v>
      </c>
      <c r="B3" s="186" t="s">
        <v>32</v>
      </c>
      <c r="C3" s="186" t="s">
        <v>146</v>
      </c>
      <c r="D3" s="186" t="s">
        <v>35</v>
      </c>
      <c r="E3" s="187" t="s">
        <v>147</v>
      </c>
      <c r="F3" s="185" t="s">
        <v>145</v>
      </c>
      <c r="G3" s="186" t="s">
        <v>32</v>
      </c>
      <c r="H3" s="186" t="s">
        <v>146</v>
      </c>
      <c r="I3" s="186" t="s">
        <v>35</v>
      </c>
      <c r="J3" s="187" t="s">
        <v>147</v>
      </c>
      <c r="K3" s="185" t="s">
        <v>145</v>
      </c>
      <c r="L3" s="186" t="s">
        <v>32</v>
      </c>
      <c r="M3" s="186" t="s">
        <v>146</v>
      </c>
      <c r="N3" s="186" t="s">
        <v>35</v>
      </c>
      <c r="O3" s="187" t="s">
        <v>147</v>
      </c>
      <c r="P3" s="185" t="s">
        <v>145</v>
      </c>
      <c r="Q3" s="186" t="s">
        <v>32</v>
      </c>
      <c r="R3" s="186" t="s">
        <v>146</v>
      </c>
      <c r="S3" s="202" t="s">
        <v>35</v>
      </c>
      <c r="T3" s="203" t="s">
        <v>147</v>
      </c>
      <c r="U3" s="188" t="s">
        <v>145</v>
      </c>
      <c r="V3" s="189" t="s">
        <v>32</v>
      </c>
      <c r="W3" s="189" t="s">
        <v>146</v>
      </c>
      <c r="X3" s="189" t="s">
        <v>35</v>
      </c>
      <c r="Y3" s="190" t="s">
        <v>147</v>
      </c>
    </row>
    <row r="4" spans="1:25" ht="13.5">
      <c r="A4" s="198">
        <v>41741</v>
      </c>
      <c r="B4" s="177" t="s">
        <v>165</v>
      </c>
      <c r="C4" s="177" t="s">
        <v>184</v>
      </c>
      <c r="D4" s="177"/>
      <c r="E4" s="178" t="s">
        <v>103</v>
      </c>
      <c r="F4" s="197">
        <v>41741</v>
      </c>
      <c r="G4" s="177">
        <v>1</v>
      </c>
      <c r="H4" s="177" t="s">
        <v>177</v>
      </c>
      <c r="I4" s="177">
        <v>7</v>
      </c>
      <c r="J4" s="178" t="s">
        <v>44</v>
      </c>
      <c r="K4" s="198">
        <v>41741</v>
      </c>
      <c r="L4" s="177" t="s">
        <v>165</v>
      </c>
      <c r="M4" s="177" t="s">
        <v>186</v>
      </c>
      <c r="N4" s="177">
        <v>10</v>
      </c>
      <c r="O4" s="178" t="s">
        <v>102</v>
      </c>
      <c r="P4" s="204" t="s">
        <v>199</v>
      </c>
      <c r="Q4" s="177" t="s">
        <v>60</v>
      </c>
      <c r="R4" s="177" t="s">
        <v>201</v>
      </c>
      <c r="S4" s="206">
        <v>7</v>
      </c>
      <c r="T4" s="207" t="s">
        <v>200</v>
      </c>
      <c r="U4" s="200">
        <v>41769</v>
      </c>
      <c r="V4" s="177" t="s">
        <v>69</v>
      </c>
      <c r="W4" s="177" t="s">
        <v>237</v>
      </c>
      <c r="X4" s="177">
        <v>10</v>
      </c>
      <c r="Y4" s="178" t="s">
        <v>44</v>
      </c>
    </row>
    <row r="5" spans="1:25" ht="13.5">
      <c r="A5" s="200">
        <v>41741</v>
      </c>
      <c r="B5" s="180" t="s">
        <v>165</v>
      </c>
      <c r="C5" s="180" t="s">
        <v>185</v>
      </c>
      <c r="D5" s="180"/>
      <c r="E5" s="181" t="s">
        <v>103</v>
      </c>
      <c r="F5" s="205" t="s">
        <v>213</v>
      </c>
      <c r="G5" s="180">
        <v>2</v>
      </c>
      <c r="H5" s="180"/>
      <c r="I5" s="180">
        <v>8</v>
      </c>
      <c r="J5" s="181" t="s">
        <v>0</v>
      </c>
      <c r="K5" s="200">
        <v>41741</v>
      </c>
      <c r="L5" s="180" t="s">
        <v>165</v>
      </c>
      <c r="M5" s="180" t="s">
        <v>187</v>
      </c>
      <c r="N5" s="180">
        <v>5</v>
      </c>
      <c r="O5" s="181" t="s">
        <v>102</v>
      </c>
      <c r="P5" s="205" t="s">
        <v>199</v>
      </c>
      <c r="Q5" s="180" t="s">
        <v>60</v>
      </c>
      <c r="R5" s="206" t="s">
        <v>201</v>
      </c>
      <c r="S5" s="180">
        <v>7</v>
      </c>
      <c r="T5" s="181" t="s">
        <v>200</v>
      </c>
      <c r="U5" s="200">
        <v>41769</v>
      </c>
      <c r="V5" s="180" t="s">
        <v>69</v>
      </c>
      <c r="W5" s="180" t="s">
        <v>237</v>
      </c>
      <c r="X5" s="180">
        <v>10</v>
      </c>
      <c r="Y5" s="181" t="s">
        <v>44</v>
      </c>
    </row>
    <row r="6" spans="1:25" ht="13.5">
      <c r="A6" s="208" t="s">
        <v>213</v>
      </c>
      <c r="B6" s="180" t="s">
        <v>172</v>
      </c>
      <c r="C6" s="180"/>
      <c r="D6" s="180">
        <v>7</v>
      </c>
      <c r="E6" s="181" t="s">
        <v>101</v>
      </c>
      <c r="F6" s="205" t="s">
        <v>234</v>
      </c>
      <c r="G6" s="180">
        <v>7</v>
      </c>
      <c r="H6" s="180" t="s">
        <v>235</v>
      </c>
      <c r="I6" s="180">
        <v>10</v>
      </c>
      <c r="J6" s="181" t="s">
        <v>103</v>
      </c>
      <c r="K6" s="200">
        <v>41769</v>
      </c>
      <c r="L6" s="180" t="s">
        <v>69</v>
      </c>
      <c r="M6" s="180" t="s">
        <v>236</v>
      </c>
      <c r="N6" s="180">
        <v>8</v>
      </c>
      <c r="O6" s="181" t="s">
        <v>25</v>
      </c>
      <c r="P6" s="179" t="s">
        <v>198</v>
      </c>
      <c r="Q6" s="180" t="s">
        <v>60</v>
      </c>
      <c r="R6" s="180" t="s">
        <v>202</v>
      </c>
      <c r="S6" s="180">
        <v>9</v>
      </c>
      <c r="T6" s="181" t="s">
        <v>200</v>
      </c>
      <c r="U6" s="179"/>
      <c r="V6" s="180"/>
      <c r="W6" s="180"/>
      <c r="X6" s="180"/>
      <c r="Y6" s="181"/>
    </row>
    <row r="7" spans="1:25" ht="13.5">
      <c r="A7" s="208" t="s">
        <v>213</v>
      </c>
      <c r="B7" s="180" t="s">
        <v>172</v>
      </c>
      <c r="C7" s="180"/>
      <c r="D7" s="180">
        <v>7</v>
      </c>
      <c r="E7" s="181" t="s">
        <v>101</v>
      </c>
      <c r="F7" s="179"/>
      <c r="G7" s="180"/>
      <c r="H7" s="180"/>
      <c r="I7" s="180"/>
      <c r="J7" s="181"/>
      <c r="K7" s="200">
        <v>41776</v>
      </c>
      <c r="L7" s="180">
        <v>7</v>
      </c>
      <c r="M7" s="180" t="s">
        <v>241</v>
      </c>
      <c r="N7" s="180">
        <v>11</v>
      </c>
      <c r="O7" s="181" t="s">
        <v>26</v>
      </c>
      <c r="P7" s="179" t="s">
        <v>198</v>
      </c>
      <c r="Q7" s="180" t="s">
        <v>60</v>
      </c>
      <c r="R7" s="180" t="s">
        <v>202</v>
      </c>
      <c r="S7" s="180">
        <v>9</v>
      </c>
      <c r="T7" s="181" t="s">
        <v>200</v>
      </c>
      <c r="U7" s="179"/>
      <c r="V7" s="180"/>
      <c r="W7" s="180"/>
      <c r="X7" s="180"/>
      <c r="Y7" s="181"/>
    </row>
    <row r="8" spans="1:25" ht="13.5">
      <c r="A8" s="208" t="s">
        <v>212</v>
      </c>
      <c r="B8" s="180" t="s">
        <v>172</v>
      </c>
      <c r="C8" s="180"/>
      <c r="D8" s="180">
        <v>10</v>
      </c>
      <c r="E8" s="181" t="s">
        <v>101</v>
      </c>
      <c r="F8" s="179"/>
      <c r="G8" s="180"/>
      <c r="H8" s="180"/>
      <c r="I8" s="180"/>
      <c r="J8" s="181"/>
      <c r="K8" s="200">
        <v>41776</v>
      </c>
      <c r="L8" s="180">
        <v>7</v>
      </c>
      <c r="M8" s="180" t="s">
        <v>242</v>
      </c>
      <c r="N8" s="180">
        <v>2</v>
      </c>
      <c r="O8" s="181" t="s">
        <v>26</v>
      </c>
      <c r="P8" s="179" t="s">
        <v>198</v>
      </c>
      <c r="Q8" s="180" t="s">
        <v>60</v>
      </c>
      <c r="R8" s="180" t="s">
        <v>203</v>
      </c>
      <c r="S8" s="180">
        <v>10</v>
      </c>
      <c r="T8" s="181" t="s">
        <v>200</v>
      </c>
      <c r="U8" s="179"/>
      <c r="V8" s="180"/>
      <c r="W8" s="180"/>
      <c r="X8" s="180"/>
      <c r="Y8" s="181"/>
    </row>
    <row r="9" spans="1:25" ht="13.5">
      <c r="A9" s="200">
        <v>41776</v>
      </c>
      <c r="B9" s="180">
        <v>7</v>
      </c>
      <c r="C9" s="180" t="s">
        <v>240</v>
      </c>
      <c r="D9" s="180">
        <v>11</v>
      </c>
      <c r="E9" s="181" t="s">
        <v>2</v>
      </c>
      <c r="F9" s="179"/>
      <c r="G9" s="180"/>
      <c r="H9" s="180"/>
      <c r="I9" s="180"/>
      <c r="J9" s="181"/>
      <c r="K9" s="179"/>
      <c r="L9" s="180"/>
      <c r="M9" s="180"/>
      <c r="N9" s="180"/>
      <c r="O9" s="181"/>
      <c r="P9" s="179" t="s">
        <v>198</v>
      </c>
      <c r="Q9" s="180" t="s">
        <v>60</v>
      </c>
      <c r="R9" s="180" t="s">
        <v>204</v>
      </c>
      <c r="S9" s="180">
        <v>16</v>
      </c>
      <c r="T9" s="181" t="s">
        <v>200</v>
      </c>
      <c r="U9" s="179"/>
      <c r="V9" s="180"/>
      <c r="W9" s="180"/>
      <c r="X9" s="180"/>
      <c r="Y9" s="181"/>
    </row>
    <row r="10" spans="1:25" ht="13.5">
      <c r="A10" s="179"/>
      <c r="B10" s="180"/>
      <c r="C10" s="180"/>
      <c r="D10" s="180"/>
      <c r="E10" s="181"/>
      <c r="F10" s="179"/>
      <c r="G10" s="180"/>
      <c r="H10" s="180"/>
      <c r="I10" s="180"/>
      <c r="J10" s="181"/>
      <c r="K10" s="179"/>
      <c r="L10" s="180"/>
      <c r="M10" s="180"/>
      <c r="N10" s="180"/>
      <c r="O10" s="181"/>
      <c r="P10" s="179"/>
      <c r="Q10" s="180"/>
      <c r="R10" s="180"/>
      <c r="S10" s="180"/>
      <c r="T10" s="181"/>
      <c r="U10" s="179"/>
      <c r="V10" s="180"/>
      <c r="W10" s="180"/>
      <c r="X10" s="180"/>
      <c r="Y10" s="181"/>
    </row>
    <row r="11" spans="1:25" ht="13.5">
      <c r="A11" s="179"/>
      <c r="B11" s="180"/>
      <c r="C11" s="180"/>
      <c r="D11" s="180"/>
      <c r="E11" s="181"/>
      <c r="F11" s="179"/>
      <c r="G11" s="180"/>
      <c r="H11" s="180"/>
      <c r="I11" s="180"/>
      <c r="J11" s="181"/>
      <c r="K11" s="179"/>
      <c r="L11" s="180"/>
      <c r="M11" s="180"/>
      <c r="N11" s="180"/>
      <c r="O11" s="181"/>
      <c r="P11" s="179"/>
      <c r="Q11" s="180"/>
      <c r="R11" s="180"/>
      <c r="S11" s="180"/>
      <c r="T11" s="181"/>
      <c r="U11" s="179"/>
      <c r="V11" s="180"/>
      <c r="W11" s="180"/>
      <c r="X11" s="180"/>
      <c r="Y11" s="181"/>
    </row>
    <row r="12" spans="1:25" ht="13.5">
      <c r="A12" s="179"/>
      <c r="B12" s="180"/>
      <c r="C12" s="180"/>
      <c r="D12" s="180"/>
      <c r="E12" s="181"/>
      <c r="F12" s="179"/>
      <c r="G12" s="180"/>
      <c r="H12" s="180"/>
      <c r="I12" s="180"/>
      <c r="J12" s="181"/>
      <c r="K12" s="179"/>
      <c r="L12" s="180"/>
      <c r="M12" s="180"/>
      <c r="N12" s="180"/>
      <c r="O12" s="181"/>
      <c r="P12" s="179"/>
      <c r="Q12" s="180"/>
      <c r="R12" s="180"/>
      <c r="S12" s="180"/>
      <c r="T12" s="181"/>
      <c r="U12" s="179"/>
      <c r="V12" s="180"/>
      <c r="W12" s="180"/>
      <c r="X12" s="180"/>
      <c r="Y12" s="181"/>
    </row>
    <row r="13" spans="1:25" ht="13.5">
      <c r="A13" s="179"/>
      <c r="B13" s="180"/>
      <c r="C13" s="180"/>
      <c r="D13" s="180"/>
      <c r="E13" s="181"/>
      <c r="F13" s="179"/>
      <c r="G13" s="180"/>
      <c r="H13" s="180"/>
      <c r="I13" s="180"/>
      <c r="J13" s="181"/>
      <c r="K13" s="179"/>
      <c r="L13" s="180"/>
      <c r="M13" s="180"/>
      <c r="N13" s="180"/>
      <c r="O13" s="181"/>
      <c r="P13" s="179"/>
      <c r="Q13" s="180"/>
      <c r="R13" s="180"/>
      <c r="S13" s="180"/>
      <c r="T13" s="181"/>
      <c r="U13" s="179"/>
      <c r="V13" s="180"/>
      <c r="W13" s="180"/>
      <c r="X13" s="180"/>
      <c r="Y13" s="181"/>
    </row>
    <row r="14" spans="1:25" ht="13.5">
      <c r="A14" s="179"/>
      <c r="B14" s="180"/>
      <c r="C14" s="180"/>
      <c r="D14" s="180"/>
      <c r="E14" s="181"/>
      <c r="F14" s="179"/>
      <c r="G14" s="180"/>
      <c r="H14" s="180"/>
      <c r="I14" s="180"/>
      <c r="J14" s="181"/>
      <c r="K14" s="179"/>
      <c r="L14" s="180"/>
      <c r="M14" s="180"/>
      <c r="N14" s="180"/>
      <c r="O14" s="181"/>
      <c r="P14" s="179"/>
      <c r="Q14" s="180"/>
      <c r="R14" s="180"/>
      <c r="S14" s="180"/>
      <c r="T14" s="181"/>
      <c r="U14" s="179"/>
      <c r="V14" s="180"/>
      <c r="W14" s="180"/>
      <c r="X14" s="180"/>
      <c r="Y14" s="181"/>
    </row>
    <row r="15" spans="1:25" ht="13.5">
      <c r="A15" s="179"/>
      <c r="B15" s="180"/>
      <c r="C15" s="180"/>
      <c r="D15" s="180"/>
      <c r="E15" s="181"/>
      <c r="F15" s="179"/>
      <c r="G15" s="180"/>
      <c r="H15" s="180"/>
      <c r="I15" s="180"/>
      <c r="J15" s="181"/>
      <c r="K15" s="179"/>
      <c r="L15" s="180"/>
      <c r="M15" s="180"/>
      <c r="N15" s="180"/>
      <c r="O15" s="181"/>
      <c r="P15" s="179"/>
      <c r="Q15" s="180"/>
      <c r="R15" s="180"/>
      <c r="S15" s="180"/>
      <c r="T15" s="181"/>
      <c r="U15" s="179"/>
      <c r="V15" s="180"/>
      <c r="W15" s="180"/>
      <c r="X15" s="180"/>
      <c r="Y15" s="181"/>
    </row>
    <row r="16" spans="1:25" ht="13.5">
      <c r="A16" s="179"/>
      <c r="B16" s="180"/>
      <c r="C16" s="180"/>
      <c r="D16" s="180"/>
      <c r="E16" s="181"/>
      <c r="F16" s="179"/>
      <c r="G16" s="180"/>
      <c r="H16" s="180"/>
      <c r="I16" s="180"/>
      <c r="J16" s="181"/>
      <c r="K16" s="179"/>
      <c r="L16" s="180"/>
      <c r="M16" s="180"/>
      <c r="N16" s="180"/>
      <c r="O16" s="181"/>
      <c r="P16" s="179"/>
      <c r="Q16" s="180"/>
      <c r="R16" s="180"/>
      <c r="S16" s="180"/>
      <c r="T16" s="181"/>
      <c r="U16" s="179"/>
      <c r="V16" s="180"/>
      <c r="W16" s="180"/>
      <c r="X16" s="180"/>
      <c r="Y16" s="181"/>
    </row>
    <row r="17" spans="1:25" ht="13.5">
      <c r="A17" s="179"/>
      <c r="B17" s="180"/>
      <c r="C17" s="180"/>
      <c r="D17" s="180"/>
      <c r="E17" s="181"/>
      <c r="F17" s="179"/>
      <c r="G17" s="180"/>
      <c r="H17" s="180"/>
      <c r="I17" s="180"/>
      <c r="J17" s="181"/>
      <c r="K17" s="179"/>
      <c r="L17" s="180"/>
      <c r="M17" s="180"/>
      <c r="N17" s="180"/>
      <c r="O17" s="181"/>
      <c r="P17" s="179"/>
      <c r="Q17" s="180"/>
      <c r="R17" s="180"/>
      <c r="S17" s="180"/>
      <c r="T17" s="181"/>
      <c r="U17" s="179"/>
      <c r="V17" s="180"/>
      <c r="W17" s="180"/>
      <c r="X17" s="180"/>
      <c r="Y17" s="181"/>
    </row>
    <row r="18" spans="1:25" ht="13.5">
      <c r="A18" s="179"/>
      <c r="B18" s="180"/>
      <c r="C18" s="180"/>
      <c r="D18" s="180"/>
      <c r="E18" s="181"/>
      <c r="F18" s="179"/>
      <c r="G18" s="180"/>
      <c r="H18" s="180"/>
      <c r="I18" s="180"/>
      <c r="J18" s="181"/>
      <c r="K18" s="179"/>
      <c r="L18" s="180"/>
      <c r="M18" s="180"/>
      <c r="N18" s="180"/>
      <c r="O18" s="181"/>
      <c r="P18" s="179"/>
      <c r="Q18" s="180"/>
      <c r="R18" s="180"/>
      <c r="S18" s="180"/>
      <c r="T18" s="181"/>
      <c r="U18" s="179"/>
      <c r="V18" s="180"/>
      <c r="W18" s="180"/>
      <c r="X18" s="180"/>
      <c r="Y18" s="181"/>
    </row>
    <row r="19" spans="1:25" ht="13.5">
      <c r="A19" s="179"/>
      <c r="B19" s="180"/>
      <c r="C19" s="180"/>
      <c r="D19" s="180"/>
      <c r="E19" s="181"/>
      <c r="F19" s="179"/>
      <c r="G19" s="180"/>
      <c r="H19" s="180"/>
      <c r="I19" s="180"/>
      <c r="J19" s="181"/>
      <c r="K19" s="179"/>
      <c r="L19" s="180"/>
      <c r="M19" s="180"/>
      <c r="N19" s="180"/>
      <c r="O19" s="181"/>
      <c r="P19" s="179"/>
      <c r="Q19" s="180"/>
      <c r="R19" s="180"/>
      <c r="S19" s="180"/>
      <c r="T19" s="181"/>
      <c r="U19" s="179"/>
      <c r="V19" s="180"/>
      <c r="W19" s="180"/>
      <c r="X19" s="180"/>
      <c r="Y19" s="181"/>
    </row>
    <row r="20" spans="1:25" ht="13.5">
      <c r="A20" s="179"/>
      <c r="B20" s="180"/>
      <c r="C20" s="180"/>
      <c r="D20" s="180"/>
      <c r="E20" s="181"/>
      <c r="F20" s="179"/>
      <c r="G20" s="180"/>
      <c r="H20" s="180"/>
      <c r="I20" s="180"/>
      <c r="J20" s="181"/>
      <c r="K20" s="179"/>
      <c r="L20" s="180"/>
      <c r="M20" s="180"/>
      <c r="N20" s="180"/>
      <c r="O20" s="181"/>
      <c r="P20" s="179"/>
      <c r="Q20" s="180"/>
      <c r="R20" s="180"/>
      <c r="S20" s="180"/>
      <c r="T20" s="181"/>
      <c r="U20" s="179"/>
      <c r="V20" s="180"/>
      <c r="W20" s="180"/>
      <c r="X20" s="180"/>
      <c r="Y20" s="181"/>
    </row>
    <row r="21" spans="1:25" ht="13.5">
      <c r="A21" s="179"/>
      <c r="B21" s="180"/>
      <c r="C21" s="180"/>
      <c r="D21" s="180"/>
      <c r="E21" s="181"/>
      <c r="F21" s="179"/>
      <c r="G21" s="180"/>
      <c r="H21" s="180"/>
      <c r="I21" s="180"/>
      <c r="J21" s="181"/>
      <c r="K21" s="179"/>
      <c r="L21" s="180"/>
      <c r="M21" s="180"/>
      <c r="N21" s="180"/>
      <c r="O21" s="181"/>
      <c r="P21" s="179"/>
      <c r="Q21" s="180"/>
      <c r="R21" s="180"/>
      <c r="S21" s="180"/>
      <c r="T21" s="181"/>
      <c r="U21" s="179"/>
      <c r="V21" s="180"/>
      <c r="W21" s="180"/>
      <c r="X21" s="180"/>
      <c r="Y21" s="181"/>
    </row>
    <row r="22" spans="1:25" ht="13.5">
      <c r="A22" s="179"/>
      <c r="B22" s="180"/>
      <c r="C22" s="180"/>
      <c r="D22" s="180"/>
      <c r="E22" s="181"/>
      <c r="F22" s="179"/>
      <c r="G22" s="180"/>
      <c r="H22" s="180"/>
      <c r="I22" s="180"/>
      <c r="J22" s="181"/>
      <c r="K22" s="179"/>
      <c r="L22" s="180"/>
      <c r="M22" s="180"/>
      <c r="N22" s="180"/>
      <c r="O22" s="181"/>
      <c r="P22" s="179"/>
      <c r="Q22" s="180"/>
      <c r="R22" s="180"/>
      <c r="S22" s="180"/>
      <c r="T22" s="181"/>
      <c r="U22" s="179"/>
      <c r="V22" s="180"/>
      <c r="W22" s="180"/>
      <c r="X22" s="180"/>
      <c r="Y22" s="181"/>
    </row>
    <row r="23" spans="1:25" ht="13.5">
      <c r="A23" s="179"/>
      <c r="B23" s="180"/>
      <c r="C23" s="180"/>
      <c r="D23" s="180"/>
      <c r="E23" s="181"/>
      <c r="F23" s="179"/>
      <c r="G23" s="180"/>
      <c r="H23" s="180"/>
      <c r="I23" s="180"/>
      <c r="J23" s="181"/>
      <c r="K23" s="179"/>
      <c r="L23" s="180"/>
      <c r="M23" s="180"/>
      <c r="N23" s="180"/>
      <c r="O23" s="181"/>
      <c r="P23" s="179"/>
      <c r="Q23" s="180"/>
      <c r="R23" s="180"/>
      <c r="S23" s="180"/>
      <c r="T23" s="181"/>
      <c r="U23" s="179"/>
      <c r="V23" s="180"/>
      <c r="W23" s="180"/>
      <c r="X23" s="180"/>
      <c r="Y23" s="181"/>
    </row>
    <row r="24" spans="1:25" ht="13.5">
      <c r="A24" s="179"/>
      <c r="B24" s="180"/>
      <c r="C24" s="180"/>
      <c r="D24" s="180"/>
      <c r="E24" s="181"/>
      <c r="F24" s="179"/>
      <c r="G24" s="180"/>
      <c r="H24" s="180"/>
      <c r="I24" s="180"/>
      <c r="J24" s="181"/>
      <c r="K24" s="179"/>
      <c r="L24" s="180"/>
      <c r="M24" s="180"/>
      <c r="N24" s="180"/>
      <c r="O24" s="181"/>
      <c r="P24" s="179"/>
      <c r="Q24" s="180"/>
      <c r="R24" s="180"/>
      <c r="S24" s="180"/>
      <c r="T24" s="181"/>
      <c r="U24" s="179"/>
      <c r="V24" s="180"/>
      <c r="W24" s="180"/>
      <c r="X24" s="180"/>
      <c r="Y24" s="181"/>
    </row>
    <row r="25" spans="1:25" ht="13.5">
      <c r="A25" s="179"/>
      <c r="B25" s="180"/>
      <c r="C25" s="180"/>
      <c r="D25" s="180"/>
      <c r="E25" s="181"/>
      <c r="F25" s="179"/>
      <c r="G25" s="180"/>
      <c r="H25" s="180"/>
      <c r="I25" s="180"/>
      <c r="J25" s="181"/>
      <c r="K25" s="179"/>
      <c r="L25" s="180"/>
      <c r="M25" s="180"/>
      <c r="N25" s="180"/>
      <c r="O25" s="181"/>
      <c r="P25" s="179"/>
      <c r="Q25" s="180"/>
      <c r="R25" s="180"/>
      <c r="S25" s="180"/>
      <c r="T25" s="181"/>
      <c r="U25" s="179"/>
      <c r="V25" s="180"/>
      <c r="W25" s="180"/>
      <c r="X25" s="180"/>
      <c r="Y25" s="181"/>
    </row>
    <row r="26" spans="1:25" ht="13.5">
      <c r="A26" s="179"/>
      <c r="B26" s="180"/>
      <c r="C26" s="180"/>
      <c r="D26" s="180"/>
      <c r="E26" s="181"/>
      <c r="F26" s="179"/>
      <c r="G26" s="180"/>
      <c r="H26" s="180"/>
      <c r="I26" s="180"/>
      <c r="J26" s="181"/>
      <c r="K26" s="179"/>
      <c r="L26" s="180"/>
      <c r="M26" s="180"/>
      <c r="N26" s="180"/>
      <c r="O26" s="181"/>
      <c r="P26" s="179"/>
      <c r="Q26" s="180"/>
      <c r="R26" s="180"/>
      <c r="S26" s="180"/>
      <c r="T26" s="181"/>
      <c r="U26" s="179"/>
      <c r="V26" s="180"/>
      <c r="W26" s="180"/>
      <c r="X26" s="180"/>
      <c r="Y26" s="181"/>
    </row>
    <row r="27" spans="1:25" ht="13.5">
      <c r="A27" s="179"/>
      <c r="B27" s="180"/>
      <c r="C27" s="180"/>
      <c r="D27" s="180"/>
      <c r="E27" s="181"/>
      <c r="F27" s="179"/>
      <c r="G27" s="180"/>
      <c r="H27" s="180"/>
      <c r="I27" s="180"/>
      <c r="J27" s="181"/>
      <c r="K27" s="179"/>
      <c r="L27" s="180"/>
      <c r="M27" s="180"/>
      <c r="N27" s="180"/>
      <c r="O27" s="181"/>
      <c r="P27" s="179"/>
      <c r="Q27" s="180"/>
      <c r="R27" s="180"/>
      <c r="S27" s="180"/>
      <c r="T27" s="181"/>
      <c r="U27" s="179"/>
      <c r="V27" s="180"/>
      <c r="W27" s="180"/>
      <c r="X27" s="180"/>
      <c r="Y27" s="181"/>
    </row>
    <row r="28" spans="1:25" ht="13.5">
      <c r="A28" s="179"/>
      <c r="B28" s="180"/>
      <c r="C28" s="180"/>
      <c r="D28" s="180"/>
      <c r="E28" s="181"/>
      <c r="F28" s="179"/>
      <c r="G28" s="180"/>
      <c r="H28" s="180"/>
      <c r="I28" s="180"/>
      <c r="J28" s="181"/>
      <c r="K28" s="179"/>
      <c r="L28" s="180"/>
      <c r="M28" s="180"/>
      <c r="N28" s="180"/>
      <c r="O28" s="181"/>
      <c r="P28" s="179"/>
      <c r="Q28" s="180"/>
      <c r="R28" s="180"/>
      <c r="S28" s="180"/>
      <c r="T28" s="181"/>
      <c r="U28" s="179"/>
      <c r="V28" s="180"/>
      <c r="W28" s="180"/>
      <c r="X28" s="180"/>
      <c r="Y28" s="181"/>
    </row>
    <row r="29" spans="1:25" ht="13.5">
      <c r="A29" s="179"/>
      <c r="B29" s="180"/>
      <c r="C29" s="180"/>
      <c r="D29" s="180"/>
      <c r="E29" s="181"/>
      <c r="F29" s="179"/>
      <c r="G29" s="180"/>
      <c r="H29" s="180"/>
      <c r="I29" s="180"/>
      <c r="J29" s="181"/>
      <c r="K29" s="179"/>
      <c r="L29" s="180"/>
      <c r="M29" s="180"/>
      <c r="N29" s="180"/>
      <c r="O29" s="181"/>
      <c r="P29" s="179"/>
      <c r="Q29" s="180"/>
      <c r="R29" s="180"/>
      <c r="S29" s="180"/>
      <c r="T29" s="181"/>
      <c r="U29" s="179"/>
      <c r="V29" s="180"/>
      <c r="W29" s="180"/>
      <c r="X29" s="180"/>
      <c r="Y29" s="181"/>
    </row>
    <row r="30" spans="1:25" ht="14.25" thickBot="1">
      <c r="A30" s="182"/>
      <c r="B30" s="183"/>
      <c r="C30" s="183"/>
      <c r="D30" s="183"/>
      <c r="E30" s="184"/>
      <c r="F30" s="182"/>
      <c r="G30" s="183"/>
      <c r="H30" s="183"/>
      <c r="I30" s="183"/>
      <c r="J30" s="184"/>
      <c r="K30" s="182"/>
      <c r="L30" s="183"/>
      <c r="M30" s="183"/>
      <c r="N30" s="183"/>
      <c r="O30" s="184"/>
      <c r="P30" s="182"/>
      <c r="Q30" s="183"/>
      <c r="R30" s="183"/>
      <c r="S30" s="183"/>
      <c r="T30" s="184"/>
      <c r="U30" s="182"/>
      <c r="V30" s="183"/>
      <c r="W30" s="183"/>
      <c r="X30" s="183"/>
      <c r="Y30" s="184"/>
    </row>
    <row r="31" spans="1:25" ht="22.5" customHeight="1" thickBot="1">
      <c r="A31" s="618" t="s">
        <v>154</v>
      </c>
      <c r="B31" s="619"/>
      <c r="C31" s="619"/>
      <c r="D31" s="619"/>
      <c r="E31" s="620"/>
      <c r="F31" s="618" t="s">
        <v>130</v>
      </c>
      <c r="G31" s="619"/>
      <c r="H31" s="619"/>
      <c r="I31" s="619"/>
      <c r="J31" s="620"/>
      <c r="K31" s="618" t="s">
        <v>143</v>
      </c>
      <c r="L31" s="619"/>
      <c r="M31" s="619"/>
      <c r="N31" s="619"/>
      <c r="O31" s="620"/>
      <c r="P31" s="618" t="s">
        <v>155</v>
      </c>
      <c r="Q31" s="619"/>
      <c r="R31" s="619"/>
      <c r="S31" s="619"/>
      <c r="T31" s="620"/>
      <c r="U31" s="618" t="s">
        <v>156</v>
      </c>
      <c r="V31" s="619"/>
      <c r="W31" s="619"/>
      <c r="X31" s="619"/>
      <c r="Y31" s="620"/>
    </row>
    <row r="32" spans="1:25" ht="22.5" customHeight="1" thickBot="1">
      <c r="A32" s="185" t="s">
        <v>145</v>
      </c>
      <c r="B32" s="186" t="s">
        <v>32</v>
      </c>
      <c r="C32" s="186" t="s">
        <v>146</v>
      </c>
      <c r="D32" s="186" t="s">
        <v>35</v>
      </c>
      <c r="E32" s="187" t="s">
        <v>147</v>
      </c>
      <c r="F32" s="185" t="s">
        <v>145</v>
      </c>
      <c r="G32" s="186" t="s">
        <v>32</v>
      </c>
      <c r="H32" s="186" t="s">
        <v>146</v>
      </c>
      <c r="I32" s="186" t="s">
        <v>35</v>
      </c>
      <c r="J32" s="187" t="s">
        <v>147</v>
      </c>
      <c r="K32" s="185" t="s">
        <v>145</v>
      </c>
      <c r="L32" s="186" t="s">
        <v>32</v>
      </c>
      <c r="M32" s="186" t="s">
        <v>146</v>
      </c>
      <c r="N32" s="186" t="s">
        <v>35</v>
      </c>
      <c r="O32" s="187" t="s">
        <v>147</v>
      </c>
      <c r="P32" s="185" t="s">
        <v>145</v>
      </c>
      <c r="Q32" s="186" t="s">
        <v>32</v>
      </c>
      <c r="R32" s="186" t="s">
        <v>146</v>
      </c>
      <c r="S32" s="186" t="s">
        <v>35</v>
      </c>
      <c r="T32" s="187" t="s">
        <v>147</v>
      </c>
      <c r="U32" s="185" t="s">
        <v>145</v>
      </c>
      <c r="V32" s="186" t="s">
        <v>32</v>
      </c>
      <c r="W32" s="186" t="s">
        <v>146</v>
      </c>
      <c r="X32" s="186" t="s">
        <v>35</v>
      </c>
      <c r="Y32" s="187" t="s">
        <v>147</v>
      </c>
    </row>
    <row r="33" spans="1:25" ht="13.5">
      <c r="A33" s="198">
        <v>41741</v>
      </c>
      <c r="B33" s="177">
        <v>1</v>
      </c>
      <c r="C33" s="177" t="s">
        <v>178</v>
      </c>
      <c r="D33" s="177">
        <v>11</v>
      </c>
      <c r="E33" s="178" t="s">
        <v>101</v>
      </c>
      <c r="F33" s="198">
        <v>41741</v>
      </c>
      <c r="G33" s="177">
        <v>1</v>
      </c>
      <c r="H33" s="201" t="s">
        <v>180</v>
      </c>
      <c r="I33" s="177">
        <v>10</v>
      </c>
      <c r="J33" s="178" t="s">
        <v>104</v>
      </c>
      <c r="K33" s="198">
        <v>41741</v>
      </c>
      <c r="L33" s="177">
        <v>1</v>
      </c>
      <c r="M33" s="177" t="s">
        <v>183</v>
      </c>
      <c r="N33" s="177">
        <v>9</v>
      </c>
      <c r="O33" s="178" t="s">
        <v>0</v>
      </c>
      <c r="P33" s="204" t="s">
        <v>207</v>
      </c>
      <c r="Q33" s="177" t="s">
        <v>60</v>
      </c>
      <c r="R33" s="177" t="s">
        <v>208</v>
      </c>
      <c r="S33" s="177">
        <v>9</v>
      </c>
      <c r="T33" s="178" t="s">
        <v>209</v>
      </c>
      <c r="U33" s="198">
        <v>41741</v>
      </c>
      <c r="V33" s="177" t="s">
        <v>165</v>
      </c>
      <c r="W33" s="177" t="s">
        <v>181</v>
      </c>
      <c r="X33" s="177">
        <v>7</v>
      </c>
      <c r="Y33" s="178" t="s">
        <v>2</v>
      </c>
    </row>
    <row r="34" spans="1:25" ht="13.5">
      <c r="A34" s="200">
        <v>41741</v>
      </c>
      <c r="B34" s="180">
        <v>1</v>
      </c>
      <c r="C34" s="180" t="s">
        <v>178</v>
      </c>
      <c r="D34" s="180">
        <v>11</v>
      </c>
      <c r="E34" s="181" t="s">
        <v>101</v>
      </c>
      <c r="F34" s="200">
        <v>41742</v>
      </c>
      <c r="G34" s="180">
        <v>2</v>
      </c>
      <c r="H34" s="180" t="s">
        <v>180</v>
      </c>
      <c r="I34" s="180">
        <v>10</v>
      </c>
      <c r="J34" s="181" t="s">
        <v>3</v>
      </c>
      <c r="K34" s="200">
        <v>41741</v>
      </c>
      <c r="L34" s="180">
        <v>1</v>
      </c>
      <c r="M34" s="180" t="s">
        <v>183</v>
      </c>
      <c r="N34" s="180">
        <v>9</v>
      </c>
      <c r="O34" s="181" t="s">
        <v>0</v>
      </c>
      <c r="P34" s="208" t="s">
        <v>210</v>
      </c>
      <c r="Q34" s="180" t="s">
        <v>60</v>
      </c>
      <c r="R34" s="180" t="s">
        <v>211</v>
      </c>
      <c r="S34" s="180">
        <v>10</v>
      </c>
      <c r="T34" s="181" t="s">
        <v>209</v>
      </c>
      <c r="U34" s="200">
        <v>41741</v>
      </c>
      <c r="V34" s="180" t="s">
        <v>165</v>
      </c>
      <c r="W34" s="180" t="s">
        <v>182</v>
      </c>
      <c r="X34" s="180">
        <v>9</v>
      </c>
      <c r="Y34" s="181" t="s">
        <v>2</v>
      </c>
    </row>
    <row r="35" spans="1:25" ht="13.5">
      <c r="A35" s="199">
        <v>41741</v>
      </c>
      <c r="B35" s="180">
        <v>1</v>
      </c>
      <c r="C35" s="180" t="s">
        <v>179</v>
      </c>
      <c r="D35" s="180">
        <v>10</v>
      </c>
      <c r="E35" s="181" t="s">
        <v>101</v>
      </c>
      <c r="F35" s="200">
        <v>41742</v>
      </c>
      <c r="G35" s="180">
        <v>2</v>
      </c>
      <c r="H35" s="180" t="s">
        <v>188</v>
      </c>
      <c r="I35" s="180">
        <v>11</v>
      </c>
      <c r="J35" s="181" t="s">
        <v>3</v>
      </c>
      <c r="K35" s="179"/>
      <c r="L35" s="180"/>
      <c r="M35" s="180"/>
      <c r="N35" s="180"/>
      <c r="O35" s="181"/>
      <c r="P35" s="200"/>
      <c r="Q35" s="180"/>
      <c r="R35" s="180"/>
      <c r="S35" s="180"/>
      <c r="T35" s="181"/>
      <c r="U35" s="200">
        <v>41742</v>
      </c>
      <c r="V35" s="180" t="s">
        <v>172</v>
      </c>
      <c r="W35" s="180" t="s">
        <v>182</v>
      </c>
      <c r="X35" s="180">
        <v>9</v>
      </c>
      <c r="Y35" s="181" t="s">
        <v>44</v>
      </c>
    </row>
    <row r="36" spans="1:25" ht="13.5">
      <c r="A36" s="208" t="s">
        <v>205</v>
      </c>
      <c r="B36" s="180">
        <v>3</v>
      </c>
      <c r="C36" s="180" t="s">
        <v>206</v>
      </c>
      <c r="D36" s="180"/>
      <c r="E36" s="181" t="s">
        <v>102</v>
      </c>
      <c r="F36" s="200">
        <v>41762</v>
      </c>
      <c r="G36" s="180">
        <v>4</v>
      </c>
      <c r="H36" s="180" t="s">
        <v>188</v>
      </c>
      <c r="I36" s="180">
        <v>11</v>
      </c>
      <c r="J36" s="181" t="s">
        <v>99</v>
      </c>
      <c r="K36" s="179"/>
      <c r="L36" s="180"/>
      <c r="M36" s="180"/>
      <c r="N36" s="180"/>
      <c r="O36" s="181"/>
      <c r="P36" s="200">
        <v>41762</v>
      </c>
      <c r="Q36" s="180">
        <v>4</v>
      </c>
      <c r="R36" s="180" t="s">
        <v>216</v>
      </c>
      <c r="S36" s="180">
        <v>6</v>
      </c>
      <c r="T36" s="181" t="s">
        <v>2</v>
      </c>
      <c r="U36" s="200">
        <v>41762</v>
      </c>
      <c r="V36" s="180">
        <v>4</v>
      </c>
      <c r="W36" s="180" t="s">
        <v>182</v>
      </c>
      <c r="X36" s="180">
        <v>9</v>
      </c>
      <c r="Y36" s="181" t="s">
        <v>103</v>
      </c>
    </row>
    <row r="37" spans="1:25" ht="13.5">
      <c r="A37" s="179"/>
      <c r="B37" s="180"/>
      <c r="C37" s="180"/>
      <c r="D37" s="180"/>
      <c r="E37" s="181"/>
      <c r="F37" s="200">
        <v>41762</v>
      </c>
      <c r="G37" s="180">
        <v>4</v>
      </c>
      <c r="H37" s="180" t="s">
        <v>215</v>
      </c>
      <c r="I37" s="180">
        <v>9</v>
      </c>
      <c r="J37" s="181" t="s">
        <v>99</v>
      </c>
      <c r="K37" s="179"/>
      <c r="L37" s="180"/>
      <c r="M37" s="180"/>
      <c r="N37" s="180"/>
      <c r="O37" s="181"/>
      <c r="P37" s="200">
        <v>41762</v>
      </c>
      <c r="Q37" s="180">
        <v>4</v>
      </c>
      <c r="R37" s="180" t="s">
        <v>217</v>
      </c>
      <c r="S37" s="180">
        <v>15</v>
      </c>
      <c r="T37" s="181" t="s">
        <v>2</v>
      </c>
      <c r="U37" s="200">
        <v>41762</v>
      </c>
      <c r="V37" s="180">
        <v>4</v>
      </c>
      <c r="W37" s="180" t="s">
        <v>220</v>
      </c>
      <c r="X37" s="180">
        <v>8</v>
      </c>
      <c r="Y37" s="181" t="s">
        <v>103</v>
      </c>
    </row>
    <row r="38" spans="1:25" ht="13.5">
      <c r="A38" s="179"/>
      <c r="B38" s="180"/>
      <c r="C38" s="180"/>
      <c r="D38" s="180"/>
      <c r="E38" s="181"/>
      <c r="F38" s="200">
        <v>41770</v>
      </c>
      <c r="G38" s="180">
        <v>6</v>
      </c>
      <c r="H38" s="180"/>
      <c r="I38" s="180"/>
      <c r="J38" s="181"/>
      <c r="K38" s="200">
        <v>41762</v>
      </c>
      <c r="L38" s="180">
        <v>4</v>
      </c>
      <c r="M38" s="180" t="s">
        <v>219</v>
      </c>
      <c r="N38" s="180">
        <v>10</v>
      </c>
      <c r="O38" s="181" t="s">
        <v>104</v>
      </c>
      <c r="P38" s="200">
        <v>41762</v>
      </c>
      <c r="Q38" s="180">
        <v>4</v>
      </c>
      <c r="R38" s="180" t="s">
        <v>217</v>
      </c>
      <c r="S38" s="180">
        <v>15</v>
      </c>
      <c r="T38" s="181" t="s">
        <v>2</v>
      </c>
      <c r="U38" s="200">
        <v>41770</v>
      </c>
      <c r="V38" s="180">
        <v>6</v>
      </c>
      <c r="W38" s="180" t="s">
        <v>238</v>
      </c>
      <c r="X38" s="180">
        <v>13</v>
      </c>
      <c r="Y38" s="181" t="s">
        <v>26</v>
      </c>
    </row>
    <row r="39" spans="1:25" ht="13.5">
      <c r="A39" s="179"/>
      <c r="B39" s="180"/>
      <c r="C39" s="180"/>
      <c r="D39" s="180"/>
      <c r="E39" s="181"/>
      <c r="F39" s="200">
        <v>41770</v>
      </c>
      <c r="G39" s="180">
        <v>6</v>
      </c>
      <c r="H39" s="180"/>
      <c r="I39" s="180"/>
      <c r="J39" s="181"/>
      <c r="K39" s="200">
        <v>41762</v>
      </c>
      <c r="L39" s="180">
        <v>4</v>
      </c>
      <c r="M39" s="180" t="s">
        <v>219</v>
      </c>
      <c r="N39" s="180">
        <v>10</v>
      </c>
      <c r="O39" s="181" t="s">
        <v>104</v>
      </c>
      <c r="P39" s="200">
        <v>41762</v>
      </c>
      <c r="Q39" s="180">
        <v>4</v>
      </c>
      <c r="R39" s="180" t="s">
        <v>218</v>
      </c>
      <c r="S39" s="180">
        <v>14</v>
      </c>
      <c r="T39" s="181" t="s">
        <v>2</v>
      </c>
      <c r="U39" s="200">
        <v>41770</v>
      </c>
      <c r="V39" s="180">
        <v>6</v>
      </c>
      <c r="W39" s="180" t="s">
        <v>182</v>
      </c>
      <c r="X39" s="180">
        <v>9</v>
      </c>
      <c r="Y39" s="181" t="s">
        <v>26</v>
      </c>
    </row>
    <row r="40" spans="1:25" ht="13.5">
      <c r="A40" s="179"/>
      <c r="B40" s="180"/>
      <c r="C40" s="180"/>
      <c r="D40" s="180"/>
      <c r="E40" s="181"/>
      <c r="F40" s="200">
        <v>41770</v>
      </c>
      <c r="G40" s="180">
        <v>6</v>
      </c>
      <c r="H40" s="180"/>
      <c r="I40" s="180"/>
      <c r="J40" s="181"/>
      <c r="K40" s="200">
        <v>41776</v>
      </c>
      <c r="L40" s="180">
        <v>7</v>
      </c>
      <c r="M40" s="180" t="s">
        <v>219</v>
      </c>
      <c r="N40" s="180">
        <v>10</v>
      </c>
      <c r="O40" s="181" t="s">
        <v>101</v>
      </c>
      <c r="P40" s="200">
        <v>41762</v>
      </c>
      <c r="Q40" s="180">
        <v>4</v>
      </c>
      <c r="R40" s="180" t="s">
        <v>211</v>
      </c>
      <c r="S40" s="180">
        <v>10</v>
      </c>
      <c r="T40" s="181" t="s">
        <v>2</v>
      </c>
      <c r="U40" s="179"/>
      <c r="V40" s="180"/>
      <c r="W40" s="180"/>
      <c r="X40" s="180"/>
      <c r="Y40" s="181"/>
    </row>
    <row r="41" spans="1:25" ht="13.5">
      <c r="A41" s="179"/>
      <c r="B41" s="180"/>
      <c r="C41" s="180"/>
      <c r="D41" s="180"/>
      <c r="E41" s="181"/>
      <c r="F41" s="200">
        <v>41770</v>
      </c>
      <c r="G41" s="180">
        <v>6</v>
      </c>
      <c r="H41" s="180"/>
      <c r="I41" s="180"/>
      <c r="J41" s="181"/>
      <c r="K41" s="200">
        <v>41776</v>
      </c>
      <c r="L41" s="180">
        <v>7</v>
      </c>
      <c r="M41" s="180" t="s">
        <v>219</v>
      </c>
      <c r="N41" s="180">
        <v>10</v>
      </c>
      <c r="O41" s="181" t="s">
        <v>101</v>
      </c>
      <c r="P41" s="200">
        <v>41770</v>
      </c>
      <c r="Q41" s="180">
        <v>6</v>
      </c>
      <c r="R41" s="180"/>
      <c r="S41" s="180"/>
      <c r="T41" s="181" t="s">
        <v>25</v>
      </c>
      <c r="U41" s="179"/>
      <c r="V41" s="180"/>
      <c r="W41" s="180"/>
      <c r="X41" s="180"/>
      <c r="Y41" s="181"/>
    </row>
    <row r="42" spans="1:25" ht="13.5">
      <c r="A42" s="179"/>
      <c r="B42" s="180"/>
      <c r="C42" s="180"/>
      <c r="D42" s="180"/>
      <c r="E42" s="181"/>
      <c r="F42" s="200">
        <v>41776</v>
      </c>
      <c r="G42" s="180">
        <v>7</v>
      </c>
      <c r="H42" s="180" t="s">
        <v>188</v>
      </c>
      <c r="I42" s="180">
        <v>11</v>
      </c>
      <c r="J42" s="181" t="s">
        <v>0</v>
      </c>
      <c r="K42" s="200">
        <v>41776</v>
      </c>
      <c r="L42" s="180">
        <v>7</v>
      </c>
      <c r="M42" s="180" t="s">
        <v>183</v>
      </c>
      <c r="N42" s="180">
        <v>7</v>
      </c>
      <c r="O42" s="181" t="s">
        <v>101</v>
      </c>
      <c r="P42" s="200">
        <v>41770</v>
      </c>
      <c r="Q42" s="180">
        <v>6</v>
      </c>
      <c r="R42" s="180"/>
      <c r="S42" s="180"/>
      <c r="T42" s="181" t="s">
        <v>25</v>
      </c>
      <c r="U42" s="179"/>
      <c r="V42" s="180"/>
      <c r="W42" s="180"/>
      <c r="X42" s="180"/>
      <c r="Y42" s="181"/>
    </row>
    <row r="43" spans="1:25" ht="13.5">
      <c r="A43" s="179"/>
      <c r="B43" s="180"/>
      <c r="C43" s="180"/>
      <c r="D43" s="180"/>
      <c r="E43" s="181"/>
      <c r="F43" s="200">
        <v>41776</v>
      </c>
      <c r="G43" s="180">
        <v>7</v>
      </c>
      <c r="H43" s="180" t="s">
        <v>180</v>
      </c>
      <c r="I43" s="180">
        <v>10</v>
      </c>
      <c r="J43" s="181" t="s">
        <v>0</v>
      </c>
      <c r="K43" s="179"/>
      <c r="L43" s="180"/>
      <c r="M43" s="180"/>
      <c r="N43" s="180"/>
      <c r="O43" s="181"/>
      <c r="P43" s="200">
        <v>41776</v>
      </c>
      <c r="Q43" s="180">
        <v>8</v>
      </c>
      <c r="R43" s="180" t="s">
        <v>208</v>
      </c>
      <c r="S43" s="180">
        <v>9</v>
      </c>
      <c r="T43" s="181" t="s">
        <v>3</v>
      </c>
      <c r="U43" s="179"/>
      <c r="V43" s="180"/>
      <c r="W43" s="180"/>
      <c r="X43" s="180"/>
      <c r="Y43" s="181"/>
    </row>
    <row r="44" spans="1:25" ht="13.5">
      <c r="A44" s="179"/>
      <c r="B44" s="180"/>
      <c r="C44" s="180"/>
      <c r="D44" s="180"/>
      <c r="E44" s="181"/>
      <c r="F44" s="200">
        <v>41776</v>
      </c>
      <c r="G44" s="180">
        <v>7</v>
      </c>
      <c r="H44" s="180" t="s">
        <v>180</v>
      </c>
      <c r="I44" s="180">
        <v>10</v>
      </c>
      <c r="J44" s="181" t="s">
        <v>0</v>
      </c>
      <c r="K44" s="179"/>
      <c r="L44" s="180"/>
      <c r="M44" s="180"/>
      <c r="N44" s="180"/>
      <c r="O44" s="181"/>
      <c r="P44" s="179"/>
      <c r="Q44" s="180"/>
      <c r="R44" s="180"/>
      <c r="S44" s="180"/>
      <c r="T44" s="181"/>
      <c r="U44" s="179"/>
      <c r="V44" s="180"/>
      <c r="W44" s="180"/>
      <c r="X44" s="180"/>
      <c r="Y44" s="181"/>
    </row>
    <row r="45" spans="1:25" ht="13.5">
      <c r="A45" s="179"/>
      <c r="B45" s="180"/>
      <c r="C45" s="180"/>
      <c r="D45" s="180"/>
      <c r="E45" s="181"/>
      <c r="F45" s="200">
        <v>41776</v>
      </c>
      <c r="G45" s="180">
        <v>7</v>
      </c>
      <c r="H45" s="180" t="s">
        <v>239</v>
      </c>
      <c r="I45" s="180">
        <v>6</v>
      </c>
      <c r="J45" s="181" t="s">
        <v>0</v>
      </c>
      <c r="K45" s="179"/>
      <c r="L45" s="180"/>
      <c r="M45" s="180"/>
      <c r="N45" s="180"/>
      <c r="O45" s="181"/>
      <c r="P45" s="179"/>
      <c r="Q45" s="180"/>
      <c r="R45" s="180"/>
      <c r="S45" s="180"/>
      <c r="T45" s="181"/>
      <c r="U45" s="179"/>
      <c r="V45" s="180"/>
      <c r="W45" s="180"/>
      <c r="X45" s="180"/>
      <c r="Y45" s="181"/>
    </row>
    <row r="46" spans="1:25" ht="13.5">
      <c r="A46" s="179"/>
      <c r="B46" s="180"/>
      <c r="C46" s="180"/>
      <c r="D46" s="180"/>
      <c r="E46" s="181"/>
      <c r="F46" s="200">
        <v>41776</v>
      </c>
      <c r="G46" s="180">
        <v>7</v>
      </c>
      <c r="H46" s="180" t="s">
        <v>188</v>
      </c>
      <c r="I46" s="180">
        <v>11</v>
      </c>
      <c r="J46" s="181" t="s">
        <v>0</v>
      </c>
      <c r="K46" s="179"/>
      <c r="L46" s="180"/>
      <c r="M46" s="180"/>
      <c r="N46" s="180"/>
      <c r="O46" s="181"/>
      <c r="P46" s="179"/>
      <c r="Q46" s="180"/>
      <c r="R46" s="180"/>
      <c r="S46" s="180"/>
      <c r="T46" s="181"/>
      <c r="U46" s="179"/>
      <c r="V46" s="180"/>
      <c r="W46" s="180"/>
      <c r="X46" s="180"/>
      <c r="Y46" s="181"/>
    </row>
    <row r="47" spans="1:25" ht="13.5">
      <c r="A47" s="179"/>
      <c r="B47" s="180"/>
      <c r="C47" s="180"/>
      <c r="D47" s="180"/>
      <c r="E47" s="181"/>
      <c r="F47" s="200">
        <v>41776</v>
      </c>
      <c r="G47" s="180">
        <v>7</v>
      </c>
      <c r="H47" s="180" t="s">
        <v>188</v>
      </c>
      <c r="I47" s="180">
        <v>11</v>
      </c>
      <c r="J47" s="181" t="s">
        <v>0</v>
      </c>
      <c r="K47" s="179"/>
      <c r="L47" s="180"/>
      <c r="M47" s="180"/>
      <c r="N47" s="180"/>
      <c r="O47" s="181"/>
      <c r="P47" s="179"/>
      <c r="Q47" s="180"/>
      <c r="R47" s="180"/>
      <c r="S47" s="180"/>
      <c r="T47" s="181"/>
      <c r="U47" s="179"/>
      <c r="V47" s="180"/>
      <c r="W47" s="180"/>
      <c r="X47" s="180"/>
      <c r="Y47" s="181"/>
    </row>
    <row r="48" spans="1:25" ht="13.5">
      <c r="A48" s="179"/>
      <c r="B48" s="180"/>
      <c r="C48" s="180"/>
      <c r="D48" s="180"/>
      <c r="E48" s="181"/>
      <c r="F48" s="179"/>
      <c r="G48" s="180"/>
      <c r="H48" s="180"/>
      <c r="I48" s="180"/>
      <c r="J48" s="181"/>
      <c r="K48" s="179"/>
      <c r="L48" s="180"/>
      <c r="M48" s="180"/>
      <c r="N48" s="180"/>
      <c r="O48" s="181"/>
      <c r="P48" s="179"/>
      <c r="Q48" s="180"/>
      <c r="R48" s="180"/>
      <c r="S48" s="180"/>
      <c r="T48" s="181"/>
      <c r="U48" s="179"/>
      <c r="V48" s="180"/>
      <c r="W48" s="180"/>
      <c r="X48" s="180"/>
      <c r="Y48" s="181"/>
    </row>
    <row r="49" spans="1:25" ht="13.5">
      <c r="A49" s="179"/>
      <c r="B49" s="180"/>
      <c r="C49" s="180"/>
      <c r="D49" s="180"/>
      <c r="E49" s="181"/>
      <c r="F49" s="179"/>
      <c r="G49" s="180"/>
      <c r="H49" s="180"/>
      <c r="I49" s="180"/>
      <c r="J49" s="181"/>
      <c r="K49" s="179"/>
      <c r="L49" s="180"/>
      <c r="M49" s="180"/>
      <c r="N49" s="180"/>
      <c r="O49" s="181"/>
      <c r="P49" s="179"/>
      <c r="Q49" s="180"/>
      <c r="R49" s="180"/>
      <c r="S49" s="180"/>
      <c r="T49" s="181"/>
      <c r="U49" s="179"/>
      <c r="V49" s="180"/>
      <c r="W49" s="180"/>
      <c r="X49" s="180"/>
      <c r="Y49" s="181"/>
    </row>
    <row r="50" spans="1:25" ht="13.5">
      <c r="A50" s="179"/>
      <c r="B50" s="180"/>
      <c r="C50" s="180"/>
      <c r="D50" s="180"/>
      <c r="E50" s="181"/>
      <c r="F50" s="179"/>
      <c r="G50" s="180"/>
      <c r="H50" s="180"/>
      <c r="I50" s="180"/>
      <c r="J50" s="181"/>
      <c r="K50" s="179"/>
      <c r="L50" s="180"/>
      <c r="M50" s="180"/>
      <c r="N50" s="180"/>
      <c r="O50" s="181"/>
      <c r="P50" s="179"/>
      <c r="Q50" s="180"/>
      <c r="R50" s="180"/>
      <c r="S50" s="180"/>
      <c r="T50" s="181"/>
      <c r="U50" s="179"/>
      <c r="V50" s="180"/>
      <c r="W50" s="180"/>
      <c r="X50" s="180"/>
      <c r="Y50" s="181"/>
    </row>
    <row r="51" spans="1:25" ht="13.5">
      <c r="A51" s="179"/>
      <c r="B51" s="180"/>
      <c r="C51" s="180"/>
      <c r="D51" s="180"/>
      <c r="E51" s="181"/>
      <c r="F51" s="179"/>
      <c r="G51" s="180"/>
      <c r="H51" s="180"/>
      <c r="I51" s="180"/>
      <c r="J51" s="181"/>
      <c r="K51" s="179"/>
      <c r="L51" s="180"/>
      <c r="M51" s="180"/>
      <c r="N51" s="180"/>
      <c r="O51" s="181"/>
      <c r="P51" s="179"/>
      <c r="Q51" s="180"/>
      <c r="R51" s="180"/>
      <c r="S51" s="180"/>
      <c r="T51" s="181"/>
      <c r="U51" s="179"/>
      <c r="V51" s="180"/>
      <c r="W51" s="180"/>
      <c r="X51" s="180"/>
      <c r="Y51" s="181"/>
    </row>
    <row r="52" spans="1:25" ht="13.5">
      <c r="A52" s="179"/>
      <c r="B52" s="180"/>
      <c r="C52" s="180"/>
      <c r="D52" s="180"/>
      <c r="E52" s="181"/>
      <c r="F52" s="179"/>
      <c r="G52" s="180"/>
      <c r="H52" s="180"/>
      <c r="I52" s="180"/>
      <c r="J52" s="181"/>
      <c r="K52" s="179"/>
      <c r="L52" s="180"/>
      <c r="M52" s="180"/>
      <c r="N52" s="180"/>
      <c r="O52" s="181"/>
      <c r="P52" s="179"/>
      <c r="Q52" s="180"/>
      <c r="R52" s="180"/>
      <c r="S52" s="180"/>
      <c r="T52" s="181"/>
      <c r="U52" s="179"/>
      <c r="V52" s="180"/>
      <c r="W52" s="180"/>
      <c r="X52" s="180"/>
      <c r="Y52" s="181"/>
    </row>
    <row r="53" spans="1:25" ht="13.5">
      <c r="A53" s="179"/>
      <c r="B53" s="180"/>
      <c r="C53" s="180"/>
      <c r="D53" s="180"/>
      <c r="E53" s="181"/>
      <c r="F53" s="179"/>
      <c r="G53" s="180"/>
      <c r="H53" s="180"/>
      <c r="I53" s="180"/>
      <c r="J53" s="181"/>
      <c r="K53" s="179"/>
      <c r="L53" s="180"/>
      <c r="M53" s="180"/>
      <c r="N53" s="180"/>
      <c r="O53" s="181"/>
      <c r="P53" s="179"/>
      <c r="Q53" s="180"/>
      <c r="R53" s="180"/>
      <c r="S53" s="180"/>
      <c r="T53" s="181"/>
      <c r="U53" s="179"/>
      <c r="V53" s="180"/>
      <c r="W53" s="180"/>
      <c r="X53" s="180"/>
      <c r="Y53" s="181"/>
    </row>
    <row r="54" spans="1:25" ht="13.5">
      <c r="A54" s="179"/>
      <c r="B54" s="180"/>
      <c r="C54" s="180"/>
      <c r="D54" s="180"/>
      <c r="E54" s="181"/>
      <c r="F54" s="179"/>
      <c r="G54" s="180"/>
      <c r="H54" s="180"/>
      <c r="I54" s="180"/>
      <c r="J54" s="181"/>
      <c r="K54" s="179"/>
      <c r="L54" s="180"/>
      <c r="M54" s="180"/>
      <c r="N54" s="180"/>
      <c r="O54" s="181"/>
      <c r="P54" s="179"/>
      <c r="Q54" s="180"/>
      <c r="R54" s="180"/>
      <c r="S54" s="180"/>
      <c r="T54" s="181"/>
      <c r="U54" s="179"/>
      <c r="V54" s="180"/>
      <c r="W54" s="180"/>
      <c r="X54" s="180"/>
      <c r="Y54" s="181"/>
    </row>
    <row r="55" spans="1:25" ht="13.5">
      <c r="A55" s="179"/>
      <c r="B55" s="180"/>
      <c r="C55" s="180"/>
      <c r="D55" s="180"/>
      <c r="E55" s="181"/>
      <c r="F55" s="179"/>
      <c r="G55" s="180"/>
      <c r="H55" s="180"/>
      <c r="I55" s="180"/>
      <c r="J55" s="181"/>
      <c r="K55" s="179"/>
      <c r="L55" s="180"/>
      <c r="M55" s="180"/>
      <c r="N55" s="180"/>
      <c r="O55" s="181"/>
      <c r="P55" s="179"/>
      <c r="Q55" s="180"/>
      <c r="R55" s="180"/>
      <c r="S55" s="180"/>
      <c r="T55" s="181"/>
      <c r="U55" s="179"/>
      <c r="V55" s="180"/>
      <c r="W55" s="180"/>
      <c r="X55" s="180"/>
      <c r="Y55" s="181"/>
    </row>
    <row r="56" spans="1:25" ht="13.5">
      <c r="A56" s="179"/>
      <c r="B56" s="180"/>
      <c r="C56" s="180"/>
      <c r="D56" s="180"/>
      <c r="E56" s="181"/>
      <c r="F56" s="179"/>
      <c r="G56" s="180"/>
      <c r="H56" s="180"/>
      <c r="I56" s="180"/>
      <c r="J56" s="181"/>
      <c r="K56" s="179"/>
      <c r="L56" s="180"/>
      <c r="M56" s="180"/>
      <c r="N56" s="180"/>
      <c r="O56" s="181"/>
      <c r="P56" s="179"/>
      <c r="Q56" s="180"/>
      <c r="R56" s="180"/>
      <c r="S56" s="180"/>
      <c r="T56" s="181"/>
      <c r="U56" s="179"/>
      <c r="V56" s="180"/>
      <c r="W56" s="180"/>
      <c r="X56" s="180"/>
      <c r="Y56" s="181"/>
    </row>
    <row r="57" spans="1:25" ht="13.5">
      <c r="A57" s="179"/>
      <c r="B57" s="180"/>
      <c r="C57" s="180"/>
      <c r="D57" s="180"/>
      <c r="E57" s="181"/>
      <c r="F57" s="179"/>
      <c r="G57" s="180"/>
      <c r="H57" s="180"/>
      <c r="I57" s="180"/>
      <c r="J57" s="181"/>
      <c r="K57" s="179"/>
      <c r="L57" s="180"/>
      <c r="M57" s="180"/>
      <c r="N57" s="180"/>
      <c r="O57" s="181"/>
      <c r="P57" s="179"/>
      <c r="Q57" s="180"/>
      <c r="R57" s="180"/>
      <c r="S57" s="180"/>
      <c r="T57" s="181"/>
      <c r="U57" s="179"/>
      <c r="V57" s="180"/>
      <c r="W57" s="180"/>
      <c r="X57" s="180"/>
      <c r="Y57" s="181"/>
    </row>
    <row r="58" spans="1:25" ht="13.5">
      <c r="A58" s="179"/>
      <c r="B58" s="180"/>
      <c r="C58" s="180"/>
      <c r="D58" s="180"/>
      <c r="E58" s="181"/>
      <c r="F58" s="179"/>
      <c r="G58" s="180"/>
      <c r="H58" s="180"/>
      <c r="I58" s="180"/>
      <c r="J58" s="181"/>
      <c r="K58" s="179"/>
      <c r="L58" s="180"/>
      <c r="M58" s="180"/>
      <c r="N58" s="180"/>
      <c r="O58" s="181"/>
      <c r="P58" s="179"/>
      <c r="Q58" s="180"/>
      <c r="R58" s="180"/>
      <c r="S58" s="180"/>
      <c r="T58" s="181"/>
      <c r="U58" s="179"/>
      <c r="V58" s="180"/>
      <c r="W58" s="180"/>
      <c r="X58" s="180"/>
      <c r="Y58" s="181"/>
    </row>
    <row r="59" spans="1:25" ht="14.25" thickBot="1">
      <c r="A59" s="182"/>
      <c r="B59" s="183"/>
      <c r="C59" s="183"/>
      <c r="D59" s="183"/>
      <c r="E59" s="184"/>
      <c r="F59" s="182"/>
      <c r="G59" s="183"/>
      <c r="H59" s="183"/>
      <c r="I59" s="183"/>
      <c r="J59" s="184"/>
      <c r="K59" s="182"/>
      <c r="L59" s="183"/>
      <c r="M59" s="183"/>
      <c r="N59" s="183"/>
      <c r="O59" s="184"/>
      <c r="P59" s="182"/>
      <c r="Q59" s="183"/>
      <c r="R59" s="183"/>
      <c r="S59" s="183"/>
      <c r="T59" s="184"/>
      <c r="U59" s="182"/>
      <c r="V59" s="183"/>
      <c r="W59" s="183"/>
      <c r="X59" s="183"/>
      <c r="Y59" s="184"/>
    </row>
  </sheetData>
  <sheetProtection/>
  <mergeCells count="11">
    <mergeCell ref="F31:J31"/>
    <mergeCell ref="K31:O31"/>
    <mergeCell ref="P31:T31"/>
    <mergeCell ref="K2:O2"/>
    <mergeCell ref="P2:T2"/>
    <mergeCell ref="C1:D1"/>
    <mergeCell ref="U2:Y2"/>
    <mergeCell ref="U31:Y31"/>
    <mergeCell ref="A2:E2"/>
    <mergeCell ref="F2:J2"/>
    <mergeCell ref="A31:E31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S55117</dc:creator>
  <cp:keywords/>
  <dc:description/>
  <cp:lastModifiedBy>oonuma q</cp:lastModifiedBy>
  <cp:lastPrinted>2014-05-17T09:50:23Z</cp:lastPrinted>
  <dcterms:created xsi:type="dcterms:W3CDTF">2012-03-27T01:55:39Z</dcterms:created>
  <dcterms:modified xsi:type="dcterms:W3CDTF">2014-05-23T00:24:15Z</dcterms:modified>
  <cp:category/>
  <cp:version/>
  <cp:contentType/>
  <cp:contentStatus/>
</cp:coreProperties>
</file>