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4940" windowHeight="9225" tabRatio="960" activeTab="0"/>
  </bookViews>
  <sheets>
    <sheet name="2011勝敗表(U12-１部-後期)★結果" sheetId="1" r:id="rId1"/>
    <sheet name="2011勝敗表(U10-１部-後期)★結果" sheetId="2" r:id="rId2"/>
    <sheet name="2011勝敗表(U12-２部-後期)★結果" sheetId="3" r:id="rId3"/>
    <sheet name="2011勝敗表(U10-２部-後期)★結果" sheetId="4" r:id="rId4"/>
  </sheets>
  <definedNames>
    <definedName name="_xlnm.Print_Area" localSheetId="1">'2011勝敗表(U10-１部-後期)★結果'!$A$1:$CC$44</definedName>
    <definedName name="_xlnm.Print_Area" localSheetId="3">'2011勝敗表(U10-２部-後期)★結果'!$A$1:$CC$44</definedName>
    <definedName name="_xlnm.Print_Area" localSheetId="0">'2011勝敗表(U12-１部-後期)★結果'!$A$1:$CC$44</definedName>
    <definedName name="_xlnm.Print_Area" localSheetId="2">'2011勝敗表(U12-２部-後期)★結果'!$A$1:$CC$44</definedName>
  </definedNames>
  <calcPr fullCalcOnLoad="1"/>
</workbook>
</file>

<file path=xl/sharedStrings.xml><?xml version="1.0" encoding="utf-8"?>
<sst xmlns="http://schemas.openxmlformats.org/spreadsheetml/2006/main" count="648" uniqueCount="56">
  <si>
    <t>勝</t>
  </si>
  <si>
    <t>分</t>
  </si>
  <si>
    <t>負</t>
  </si>
  <si>
    <t>勝点</t>
  </si>
  <si>
    <t>得点</t>
  </si>
  <si>
    <t>失点</t>
  </si>
  <si>
    <t>順位</t>
  </si>
  <si>
    <t>－</t>
  </si>
  <si>
    <t>富士見</t>
  </si>
  <si>
    <t>宮野浦</t>
  </si>
  <si>
    <t>泉</t>
  </si>
  <si>
    <t>十坂</t>
  </si>
  <si>
    <t>若浜</t>
  </si>
  <si>
    <t>日時</t>
  </si>
  <si>
    <t>会場</t>
  </si>
  <si>
    <t>結果</t>
  </si>
  <si>
    <t>得失差</t>
  </si>
  <si>
    <r>
      <t>〈１部リーグ〉</t>
    </r>
    <r>
      <rPr>
        <sz val="14"/>
        <rFont val="ＭＳ Ｐゴシック"/>
        <family val="3"/>
      </rPr>
      <t xml:space="preserve">
チーム名</t>
    </r>
  </si>
  <si>
    <r>
      <t>〈２部リーグ〉</t>
    </r>
    <r>
      <rPr>
        <sz val="14"/>
        <rFont val="ＭＳ Ｐゴシック"/>
        <family val="3"/>
      </rPr>
      <t xml:space="preserve">
チーム名</t>
    </r>
  </si>
  <si>
    <t>浜田</t>
  </si>
  <si>
    <t>亀城</t>
  </si>
  <si>
    <t>松陵</t>
  </si>
  <si>
    <t>松原</t>
  </si>
  <si>
    <t>遊佐</t>
  </si>
  <si>
    <t>港南</t>
  </si>
  <si>
    <t>琢成</t>
  </si>
  <si>
    <t>平田</t>
  </si>
  <si>
    <t>松山</t>
  </si>
  <si>
    <t>浜中</t>
  </si>
  <si>
    <t>平田ピクニックランド</t>
  </si>
  <si>
    <t>菅里グラウンド</t>
  </si>
  <si>
    <t>港南小グラウンド</t>
  </si>
  <si>
    <t>十坂小グラウンド</t>
  </si>
  <si>
    <t>松陵小グラウンド</t>
  </si>
  <si>
    <t>浜田小グラウンド</t>
  </si>
  <si>
    <t>－</t>
  </si>
  <si>
    <t>－</t>
  </si>
  <si>
    <t>2011 酒田地区４種リーグ（U-12／１部）後期　対戦成績表</t>
  </si>
  <si>
    <t>－</t>
  </si>
  <si>
    <t>－</t>
  </si>
  <si>
    <t>－</t>
  </si>
  <si>
    <t>2011 酒田地区４種リーグ（U-10／１部）後期　対戦成績表</t>
  </si>
  <si>
    <t>－</t>
  </si>
  <si>
    <t>－</t>
  </si>
  <si>
    <t>2011 酒田地区４種リーグ（U-12／２部）後期　対戦成績表</t>
  </si>
  <si>
    <t>一條</t>
  </si>
  <si>
    <t>－</t>
  </si>
  <si>
    <t>2011 酒田地区４種リーグ（U-10／２部）後期　対戦成績表</t>
  </si>
  <si>
    <t>松山多目的運動広場</t>
  </si>
  <si>
    <t>若浜小グラウンド</t>
  </si>
  <si>
    <t>亀城小グラウンド</t>
  </si>
  <si>
    <t>松山多目的運動広場</t>
  </si>
  <si>
    <t>菅里グラウンド</t>
  </si>
  <si>
    <t>泉小グラウンド</t>
  </si>
  <si>
    <t>泉小グラウンド</t>
  </si>
  <si>
    <t>最終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</si>
</sst>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2"/>
      <name val="HGP創英角ｺﾞｼｯｸUB"/>
      <family val="3"/>
    </font>
    <font>
      <sz val="16"/>
      <name val="HGP創英角ｺﾞｼｯｸUB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distributed" vertical="center" indent="1"/>
    </xf>
    <xf numFmtId="0" fontId="9" fillId="33" borderId="16" xfId="0" applyFont="1" applyFill="1" applyBorder="1" applyAlignment="1">
      <alignment horizontal="distributed" vertical="center" indent="1"/>
    </xf>
    <xf numFmtId="0" fontId="9" fillId="33" borderId="17" xfId="0" applyFont="1" applyFill="1" applyBorder="1" applyAlignment="1">
      <alignment horizontal="distributed" vertical="center" indent="1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indent="1"/>
    </xf>
    <xf numFmtId="0" fontId="9" fillId="33" borderId="22" xfId="0" applyFont="1" applyFill="1" applyBorder="1" applyAlignment="1">
      <alignment horizontal="distributed" vertical="center" indent="1"/>
    </xf>
    <xf numFmtId="0" fontId="9" fillId="33" borderId="23" xfId="0" applyFont="1" applyFill="1" applyBorder="1" applyAlignment="1">
      <alignment horizontal="distributed" vertical="center" indent="1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distributed" vertical="center" indent="1"/>
    </xf>
    <xf numFmtId="0" fontId="9" fillId="33" borderId="29" xfId="0" applyFont="1" applyFill="1" applyBorder="1" applyAlignment="1">
      <alignment horizontal="distributed" vertical="center" indent="1"/>
    </xf>
    <xf numFmtId="0" fontId="9" fillId="33" borderId="30" xfId="0" applyFont="1" applyFill="1" applyBorder="1" applyAlignment="1">
      <alignment horizontal="distributed" vertical="center" indent="1"/>
    </xf>
    <xf numFmtId="0" fontId="4" fillId="33" borderId="31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distributed" vertical="center" indent="1"/>
    </xf>
    <xf numFmtId="0" fontId="9" fillId="33" borderId="13" xfId="0" applyFont="1" applyFill="1" applyBorder="1" applyAlignment="1">
      <alignment horizontal="distributed" vertical="center" indent="1"/>
    </xf>
    <xf numFmtId="0" fontId="9" fillId="33" borderId="14" xfId="0" applyFont="1" applyFill="1" applyBorder="1" applyAlignment="1">
      <alignment horizontal="distributed" vertical="center" indent="1"/>
    </xf>
    <xf numFmtId="0" fontId="0" fillId="33" borderId="33" xfId="0" applyFont="1" applyFill="1" applyBorder="1" applyAlignment="1">
      <alignment horizontal="distributed" vertical="center" indent="2"/>
    </xf>
    <xf numFmtId="0" fontId="0" fillId="33" borderId="34" xfId="0" applyFont="1" applyFill="1" applyBorder="1" applyAlignment="1">
      <alignment horizontal="distributed" vertical="center" indent="2"/>
    </xf>
    <xf numFmtId="176" fontId="0" fillId="33" borderId="35" xfId="0" applyNumberFormat="1" applyFill="1" applyBorder="1" applyAlignment="1">
      <alignment horizontal="center" vertical="center"/>
    </xf>
    <xf numFmtId="176" fontId="0" fillId="33" borderId="33" xfId="0" applyNumberFormat="1" applyFont="1" applyFill="1" applyBorder="1" applyAlignment="1">
      <alignment horizontal="center" vertical="center"/>
    </xf>
    <xf numFmtId="176" fontId="0" fillId="33" borderId="34" xfId="0" applyNumberFormat="1" applyFont="1" applyFill="1" applyBorder="1" applyAlignment="1">
      <alignment horizontal="center" vertical="center"/>
    </xf>
    <xf numFmtId="176" fontId="0" fillId="33" borderId="3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distributed" vertical="center" indent="1"/>
    </xf>
    <xf numFmtId="0" fontId="9" fillId="33" borderId="0" xfId="0" applyFont="1" applyFill="1" applyBorder="1" applyAlignment="1">
      <alignment horizontal="distributed" vertical="center" indent="1"/>
    </xf>
    <xf numFmtId="0" fontId="9" fillId="33" borderId="20" xfId="0" applyFont="1" applyFill="1" applyBorder="1" applyAlignment="1">
      <alignment horizontal="distributed" vertical="center" indent="1"/>
    </xf>
    <xf numFmtId="0" fontId="0" fillId="33" borderId="36" xfId="0" applyFont="1" applyFill="1" applyBorder="1" applyAlignment="1">
      <alignment horizontal="distributed" vertical="center" indent="2"/>
    </xf>
    <xf numFmtId="0" fontId="0" fillId="33" borderId="36" xfId="0" applyFill="1" applyBorder="1" applyAlignment="1">
      <alignment horizontal="distributed" vertical="center" indent="2"/>
    </xf>
    <xf numFmtId="0" fontId="0" fillId="33" borderId="37" xfId="0" applyFill="1" applyBorder="1" applyAlignment="1">
      <alignment horizontal="distributed" vertical="center" indent="2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distributed" vertical="center" indent="2"/>
    </xf>
    <xf numFmtId="0" fontId="0" fillId="33" borderId="39" xfId="0" applyFill="1" applyBorder="1" applyAlignment="1">
      <alignment horizontal="distributed" vertical="center" indent="2"/>
    </xf>
    <xf numFmtId="0" fontId="0" fillId="33" borderId="2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 horizontal="distributed" vertical="center" indent="2"/>
    </xf>
    <xf numFmtId="0" fontId="0" fillId="33" borderId="21" xfId="0" applyFill="1" applyBorder="1" applyAlignment="1">
      <alignment horizontal="distributed" vertical="center" indent="2"/>
    </xf>
    <xf numFmtId="0" fontId="6" fillId="33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distributed" vertical="center" indent="1"/>
    </xf>
    <xf numFmtId="0" fontId="9" fillId="33" borderId="41" xfId="0" applyFont="1" applyFill="1" applyBorder="1" applyAlignment="1">
      <alignment horizontal="distributed" vertical="center" indent="1"/>
    </xf>
    <xf numFmtId="0" fontId="9" fillId="33" borderId="42" xfId="0" applyFont="1" applyFill="1" applyBorder="1" applyAlignment="1">
      <alignment horizontal="distributed" vertical="center" indent="1"/>
    </xf>
    <xf numFmtId="0" fontId="0" fillId="33" borderId="41" xfId="0" applyFill="1" applyBorder="1" applyAlignment="1">
      <alignment horizontal="distributed" vertical="center" indent="2"/>
    </xf>
    <xf numFmtId="0" fontId="0" fillId="33" borderId="43" xfId="0" applyFill="1" applyBorder="1" applyAlignment="1">
      <alignment horizontal="distributed" vertical="center" indent="2"/>
    </xf>
    <xf numFmtId="0" fontId="6" fillId="33" borderId="4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distributed" vertical="center" indent="1"/>
    </xf>
    <xf numFmtId="0" fontId="9" fillId="33" borderId="46" xfId="0" applyFont="1" applyFill="1" applyBorder="1" applyAlignment="1">
      <alignment horizontal="distributed" vertical="center" indent="1"/>
    </xf>
    <xf numFmtId="0" fontId="9" fillId="33" borderId="47" xfId="0" applyFont="1" applyFill="1" applyBorder="1" applyAlignment="1">
      <alignment horizontal="distributed" vertical="center" indent="1"/>
    </xf>
    <xf numFmtId="176" fontId="0" fillId="33" borderId="48" xfId="0" applyNumberFormat="1" applyFont="1" applyFill="1" applyBorder="1" applyAlignment="1">
      <alignment horizontal="center" vertical="center"/>
    </xf>
    <xf numFmtId="176" fontId="0" fillId="33" borderId="49" xfId="0" applyNumberFormat="1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176" fontId="0" fillId="33" borderId="62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57" fontId="5" fillId="33" borderId="35" xfId="0" applyNumberFormat="1" applyFont="1" applyFill="1" applyBorder="1" applyAlignment="1">
      <alignment horizontal="center" vertical="center" shrinkToFit="1"/>
    </xf>
    <xf numFmtId="0" fontId="5" fillId="33" borderId="35" xfId="0" applyNumberFormat="1" applyFont="1" applyFill="1" applyBorder="1" applyAlignment="1">
      <alignment horizontal="center" vertical="center" shrinkToFit="1"/>
    </xf>
    <xf numFmtId="0" fontId="5" fillId="33" borderId="33" xfId="0" applyNumberFormat="1" applyFont="1" applyFill="1" applyBorder="1" applyAlignment="1">
      <alignment horizontal="center" vertical="center" shrinkToFit="1"/>
    </xf>
    <xf numFmtId="0" fontId="5" fillId="33" borderId="34" xfId="0" applyNumberFormat="1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horizontal="center" vertical="center" shrinkToFit="1"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9" fillId="33" borderId="26" xfId="0" applyFont="1" applyFill="1" applyBorder="1" applyAlignment="1">
      <alignment horizontal="distributed" vertical="center" indent="1"/>
    </xf>
    <xf numFmtId="0" fontId="9" fillId="33" borderId="11" xfId="0" applyFont="1" applyFill="1" applyBorder="1" applyAlignment="1">
      <alignment horizontal="distributed" vertical="center" indent="1"/>
    </xf>
    <xf numFmtId="0" fontId="9" fillId="33" borderId="27" xfId="0" applyFont="1" applyFill="1" applyBorder="1" applyAlignment="1">
      <alignment horizontal="distributed" vertical="center" indent="1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12</xdr:row>
      <xdr:rowOff>28575</xdr:rowOff>
    </xdr:from>
    <xdr:to>
      <xdr:col>13</xdr:col>
      <xdr:colOff>76200</xdr:colOff>
      <xdr:row>13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4859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28575</xdr:rowOff>
    </xdr:from>
    <xdr:to>
      <xdr:col>13</xdr:col>
      <xdr:colOff>76200</xdr:colOff>
      <xdr:row>18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14859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13</xdr:col>
      <xdr:colOff>76200</xdr:colOff>
      <xdr:row>23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14859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28575</xdr:rowOff>
    </xdr:from>
    <xdr:to>
      <xdr:col>13</xdr:col>
      <xdr:colOff>76200</xdr:colOff>
      <xdr:row>28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148590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28575</xdr:rowOff>
    </xdr:from>
    <xdr:to>
      <xdr:col>13</xdr:col>
      <xdr:colOff>76200</xdr:colOff>
      <xdr:row>33</xdr:row>
      <xdr:rowOff>180975</xdr:rowOff>
    </xdr:to>
    <xdr:sp>
      <xdr:nvSpPr>
        <xdr:cNvPr id="5" name="大かっこ 5"/>
        <xdr:cNvSpPr>
          <a:spLocks/>
        </xdr:cNvSpPr>
      </xdr:nvSpPr>
      <xdr:spPr>
        <a:xfrm>
          <a:off x="148590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37</xdr:row>
      <xdr:rowOff>28575</xdr:rowOff>
    </xdr:from>
    <xdr:to>
      <xdr:col>13</xdr:col>
      <xdr:colOff>76200</xdr:colOff>
      <xdr:row>38</xdr:row>
      <xdr:rowOff>180975</xdr:rowOff>
    </xdr:to>
    <xdr:sp>
      <xdr:nvSpPr>
        <xdr:cNvPr id="6" name="大かっこ 6"/>
        <xdr:cNvSpPr>
          <a:spLocks/>
        </xdr:cNvSpPr>
      </xdr:nvSpPr>
      <xdr:spPr>
        <a:xfrm>
          <a:off x="14859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28575</xdr:rowOff>
    </xdr:from>
    <xdr:to>
      <xdr:col>13</xdr:col>
      <xdr:colOff>76200</xdr:colOff>
      <xdr:row>43</xdr:row>
      <xdr:rowOff>180975</xdr:rowOff>
    </xdr:to>
    <xdr:sp>
      <xdr:nvSpPr>
        <xdr:cNvPr id="7" name="大かっこ 7"/>
        <xdr:cNvSpPr>
          <a:spLocks/>
        </xdr:cNvSpPr>
      </xdr:nvSpPr>
      <xdr:spPr>
        <a:xfrm>
          <a:off x="148590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7</xdr:row>
      <xdr:rowOff>28575</xdr:rowOff>
    </xdr:from>
    <xdr:to>
      <xdr:col>41</xdr:col>
      <xdr:colOff>76200</xdr:colOff>
      <xdr:row>8</xdr:row>
      <xdr:rowOff>180975</xdr:rowOff>
    </xdr:to>
    <xdr:sp>
      <xdr:nvSpPr>
        <xdr:cNvPr id="8" name="大かっこ 8"/>
        <xdr:cNvSpPr>
          <a:spLocks/>
        </xdr:cNvSpPr>
      </xdr:nvSpPr>
      <xdr:spPr>
        <a:xfrm>
          <a:off x="647700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12</xdr:row>
      <xdr:rowOff>28575</xdr:rowOff>
    </xdr:from>
    <xdr:to>
      <xdr:col>41</xdr:col>
      <xdr:colOff>76200</xdr:colOff>
      <xdr:row>13</xdr:row>
      <xdr:rowOff>180975</xdr:rowOff>
    </xdr:to>
    <xdr:sp>
      <xdr:nvSpPr>
        <xdr:cNvPr id="9" name="大かっこ 9"/>
        <xdr:cNvSpPr>
          <a:spLocks/>
        </xdr:cNvSpPr>
      </xdr:nvSpPr>
      <xdr:spPr>
        <a:xfrm>
          <a:off x="64770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28575</xdr:rowOff>
    </xdr:from>
    <xdr:to>
      <xdr:col>20</xdr:col>
      <xdr:colOff>76200</xdr:colOff>
      <xdr:row>28</xdr:row>
      <xdr:rowOff>180975</xdr:rowOff>
    </xdr:to>
    <xdr:sp>
      <xdr:nvSpPr>
        <xdr:cNvPr id="10" name="大かっこ 10"/>
        <xdr:cNvSpPr>
          <a:spLocks/>
        </xdr:cNvSpPr>
      </xdr:nvSpPr>
      <xdr:spPr>
        <a:xfrm>
          <a:off x="27336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28575</xdr:rowOff>
    </xdr:from>
    <xdr:to>
      <xdr:col>41</xdr:col>
      <xdr:colOff>76200</xdr:colOff>
      <xdr:row>18</xdr:row>
      <xdr:rowOff>180975</xdr:rowOff>
    </xdr:to>
    <xdr:sp>
      <xdr:nvSpPr>
        <xdr:cNvPr id="11" name="大かっこ 11"/>
        <xdr:cNvSpPr>
          <a:spLocks/>
        </xdr:cNvSpPr>
      </xdr:nvSpPr>
      <xdr:spPr>
        <a:xfrm>
          <a:off x="64770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28575</xdr:rowOff>
    </xdr:from>
    <xdr:to>
      <xdr:col>27</xdr:col>
      <xdr:colOff>76200</xdr:colOff>
      <xdr:row>28</xdr:row>
      <xdr:rowOff>180975</xdr:rowOff>
    </xdr:to>
    <xdr:sp>
      <xdr:nvSpPr>
        <xdr:cNvPr id="12" name="大かっこ 12"/>
        <xdr:cNvSpPr>
          <a:spLocks/>
        </xdr:cNvSpPr>
      </xdr:nvSpPr>
      <xdr:spPr>
        <a:xfrm>
          <a:off x="39814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27</xdr:row>
      <xdr:rowOff>28575</xdr:rowOff>
    </xdr:from>
    <xdr:to>
      <xdr:col>34</xdr:col>
      <xdr:colOff>76200</xdr:colOff>
      <xdr:row>28</xdr:row>
      <xdr:rowOff>180975</xdr:rowOff>
    </xdr:to>
    <xdr:sp>
      <xdr:nvSpPr>
        <xdr:cNvPr id="13" name="大かっこ 13"/>
        <xdr:cNvSpPr>
          <a:spLocks/>
        </xdr:cNvSpPr>
      </xdr:nvSpPr>
      <xdr:spPr>
        <a:xfrm>
          <a:off x="52292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22</xdr:row>
      <xdr:rowOff>28575</xdr:rowOff>
    </xdr:from>
    <xdr:to>
      <xdr:col>41</xdr:col>
      <xdr:colOff>76200</xdr:colOff>
      <xdr:row>23</xdr:row>
      <xdr:rowOff>180975</xdr:rowOff>
    </xdr:to>
    <xdr:sp>
      <xdr:nvSpPr>
        <xdr:cNvPr id="14" name="大かっこ 14"/>
        <xdr:cNvSpPr>
          <a:spLocks/>
        </xdr:cNvSpPr>
      </xdr:nvSpPr>
      <xdr:spPr>
        <a:xfrm>
          <a:off x="64770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28575</xdr:rowOff>
    </xdr:from>
    <xdr:to>
      <xdr:col>55</xdr:col>
      <xdr:colOff>76200</xdr:colOff>
      <xdr:row>28</xdr:row>
      <xdr:rowOff>180975</xdr:rowOff>
    </xdr:to>
    <xdr:sp>
      <xdr:nvSpPr>
        <xdr:cNvPr id="15" name="大かっこ 15"/>
        <xdr:cNvSpPr>
          <a:spLocks/>
        </xdr:cNvSpPr>
      </xdr:nvSpPr>
      <xdr:spPr>
        <a:xfrm>
          <a:off x="89725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37</xdr:row>
      <xdr:rowOff>28575</xdr:rowOff>
    </xdr:from>
    <xdr:to>
      <xdr:col>41</xdr:col>
      <xdr:colOff>76200</xdr:colOff>
      <xdr:row>38</xdr:row>
      <xdr:rowOff>180975</xdr:rowOff>
    </xdr:to>
    <xdr:sp>
      <xdr:nvSpPr>
        <xdr:cNvPr id="16" name="大かっこ 16"/>
        <xdr:cNvSpPr>
          <a:spLocks/>
        </xdr:cNvSpPr>
      </xdr:nvSpPr>
      <xdr:spPr>
        <a:xfrm>
          <a:off x="64770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27</xdr:row>
      <xdr:rowOff>28575</xdr:rowOff>
    </xdr:from>
    <xdr:to>
      <xdr:col>48</xdr:col>
      <xdr:colOff>76200</xdr:colOff>
      <xdr:row>28</xdr:row>
      <xdr:rowOff>180975</xdr:rowOff>
    </xdr:to>
    <xdr:sp>
      <xdr:nvSpPr>
        <xdr:cNvPr id="17" name="大かっこ 17"/>
        <xdr:cNvSpPr>
          <a:spLocks/>
        </xdr:cNvSpPr>
      </xdr:nvSpPr>
      <xdr:spPr>
        <a:xfrm>
          <a:off x="77247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27</xdr:row>
      <xdr:rowOff>28575</xdr:rowOff>
    </xdr:from>
    <xdr:to>
      <xdr:col>62</xdr:col>
      <xdr:colOff>76200</xdr:colOff>
      <xdr:row>28</xdr:row>
      <xdr:rowOff>180975</xdr:rowOff>
    </xdr:to>
    <xdr:sp>
      <xdr:nvSpPr>
        <xdr:cNvPr id="18" name="大かっこ 18"/>
        <xdr:cNvSpPr>
          <a:spLocks/>
        </xdr:cNvSpPr>
      </xdr:nvSpPr>
      <xdr:spPr>
        <a:xfrm>
          <a:off x="102203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32</xdr:row>
      <xdr:rowOff>19050</xdr:rowOff>
    </xdr:from>
    <xdr:to>
      <xdr:col>41</xdr:col>
      <xdr:colOff>76200</xdr:colOff>
      <xdr:row>33</xdr:row>
      <xdr:rowOff>180975</xdr:rowOff>
    </xdr:to>
    <xdr:sp>
      <xdr:nvSpPr>
        <xdr:cNvPr id="19" name="大かっこ 97"/>
        <xdr:cNvSpPr>
          <a:spLocks/>
        </xdr:cNvSpPr>
      </xdr:nvSpPr>
      <xdr:spPr>
        <a:xfrm>
          <a:off x="6477000" y="6810375"/>
          <a:ext cx="6381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42</xdr:row>
      <xdr:rowOff>19050</xdr:rowOff>
    </xdr:from>
    <xdr:to>
      <xdr:col>41</xdr:col>
      <xdr:colOff>76200</xdr:colOff>
      <xdr:row>43</xdr:row>
      <xdr:rowOff>190500</xdr:rowOff>
    </xdr:to>
    <xdr:sp>
      <xdr:nvSpPr>
        <xdr:cNvPr id="20" name="大かっこ 112"/>
        <xdr:cNvSpPr>
          <a:spLocks/>
        </xdr:cNvSpPr>
      </xdr:nvSpPr>
      <xdr:spPr>
        <a:xfrm>
          <a:off x="6477000" y="8905875"/>
          <a:ext cx="6381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28575</xdr:rowOff>
    </xdr:from>
    <xdr:to>
      <xdr:col>20</xdr:col>
      <xdr:colOff>76200</xdr:colOff>
      <xdr:row>8</xdr:row>
      <xdr:rowOff>180975</xdr:rowOff>
    </xdr:to>
    <xdr:sp>
      <xdr:nvSpPr>
        <xdr:cNvPr id="21" name="大かっこ 21"/>
        <xdr:cNvSpPr>
          <a:spLocks/>
        </xdr:cNvSpPr>
      </xdr:nvSpPr>
      <xdr:spPr>
        <a:xfrm>
          <a:off x="27336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</xdr:row>
      <xdr:rowOff>28575</xdr:rowOff>
    </xdr:from>
    <xdr:to>
      <xdr:col>27</xdr:col>
      <xdr:colOff>76200</xdr:colOff>
      <xdr:row>8</xdr:row>
      <xdr:rowOff>180975</xdr:rowOff>
    </xdr:to>
    <xdr:sp>
      <xdr:nvSpPr>
        <xdr:cNvPr id="22" name="大かっこ 22"/>
        <xdr:cNvSpPr>
          <a:spLocks/>
        </xdr:cNvSpPr>
      </xdr:nvSpPr>
      <xdr:spPr>
        <a:xfrm>
          <a:off x="39814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7</xdr:row>
      <xdr:rowOff>28575</xdr:rowOff>
    </xdr:from>
    <xdr:to>
      <xdr:col>34</xdr:col>
      <xdr:colOff>76200</xdr:colOff>
      <xdr:row>8</xdr:row>
      <xdr:rowOff>180975</xdr:rowOff>
    </xdr:to>
    <xdr:sp>
      <xdr:nvSpPr>
        <xdr:cNvPr id="23" name="大かっこ 23"/>
        <xdr:cNvSpPr>
          <a:spLocks/>
        </xdr:cNvSpPr>
      </xdr:nvSpPr>
      <xdr:spPr>
        <a:xfrm>
          <a:off x="52292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7</xdr:row>
      <xdr:rowOff>28575</xdr:rowOff>
    </xdr:from>
    <xdr:to>
      <xdr:col>48</xdr:col>
      <xdr:colOff>76200</xdr:colOff>
      <xdr:row>8</xdr:row>
      <xdr:rowOff>180975</xdr:rowOff>
    </xdr:to>
    <xdr:sp>
      <xdr:nvSpPr>
        <xdr:cNvPr id="24" name="大かっこ 24"/>
        <xdr:cNvSpPr>
          <a:spLocks/>
        </xdr:cNvSpPr>
      </xdr:nvSpPr>
      <xdr:spPr>
        <a:xfrm>
          <a:off x="77247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7</xdr:row>
      <xdr:rowOff>28575</xdr:rowOff>
    </xdr:from>
    <xdr:to>
      <xdr:col>55</xdr:col>
      <xdr:colOff>76200</xdr:colOff>
      <xdr:row>8</xdr:row>
      <xdr:rowOff>180975</xdr:rowOff>
    </xdr:to>
    <xdr:sp>
      <xdr:nvSpPr>
        <xdr:cNvPr id="25" name="大かっこ 25"/>
        <xdr:cNvSpPr>
          <a:spLocks/>
        </xdr:cNvSpPr>
      </xdr:nvSpPr>
      <xdr:spPr>
        <a:xfrm>
          <a:off x="89725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7</xdr:row>
      <xdr:rowOff>28575</xdr:rowOff>
    </xdr:from>
    <xdr:to>
      <xdr:col>62</xdr:col>
      <xdr:colOff>76200</xdr:colOff>
      <xdr:row>8</xdr:row>
      <xdr:rowOff>180975</xdr:rowOff>
    </xdr:to>
    <xdr:sp>
      <xdr:nvSpPr>
        <xdr:cNvPr id="26" name="大かっこ 26"/>
        <xdr:cNvSpPr>
          <a:spLocks/>
        </xdr:cNvSpPr>
      </xdr:nvSpPr>
      <xdr:spPr>
        <a:xfrm>
          <a:off x="102203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28575</xdr:rowOff>
    </xdr:from>
    <xdr:to>
      <xdr:col>27</xdr:col>
      <xdr:colOff>76200</xdr:colOff>
      <xdr:row>13</xdr:row>
      <xdr:rowOff>180975</xdr:rowOff>
    </xdr:to>
    <xdr:sp>
      <xdr:nvSpPr>
        <xdr:cNvPr id="27" name="大かっこ 27"/>
        <xdr:cNvSpPr>
          <a:spLocks/>
        </xdr:cNvSpPr>
      </xdr:nvSpPr>
      <xdr:spPr>
        <a:xfrm>
          <a:off x="39814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28575</xdr:rowOff>
    </xdr:from>
    <xdr:to>
      <xdr:col>20</xdr:col>
      <xdr:colOff>76200</xdr:colOff>
      <xdr:row>18</xdr:row>
      <xdr:rowOff>180975</xdr:rowOff>
    </xdr:to>
    <xdr:sp>
      <xdr:nvSpPr>
        <xdr:cNvPr id="28" name="大かっこ 28"/>
        <xdr:cNvSpPr>
          <a:spLocks/>
        </xdr:cNvSpPr>
      </xdr:nvSpPr>
      <xdr:spPr>
        <a:xfrm>
          <a:off x="27336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12</xdr:row>
      <xdr:rowOff>28575</xdr:rowOff>
    </xdr:from>
    <xdr:to>
      <xdr:col>34</xdr:col>
      <xdr:colOff>76200</xdr:colOff>
      <xdr:row>13</xdr:row>
      <xdr:rowOff>180975</xdr:rowOff>
    </xdr:to>
    <xdr:sp>
      <xdr:nvSpPr>
        <xdr:cNvPr id="29" name="大かっこ 29"/>
        <xdr:cNvSpPr>
          <a:spLocks/>
        </xdr:cNvSpPr>
      </xdr:nvSpPr>
      <xdr:spPr>
        <a:xfrm>
          <a:off x="52292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28575</xdr:rowOff>
    </xdr:from>
    <xdr:to>
      <xdr:col>20</xdr:col>
      <xdr:colOff>76200</xdr:colOff>
      <xdr:row>23</xdr:row>
      <xdr:rowOff>180975</xdr:rowOff>
    </xdr:to>
    <xdr:sp>
      <xdr:nvSpPr>
        <xdr:cNvPr id="30" name="大かっこ 30"/>
        <xdr:cNvSpPr>
          <a:spLocks/>
        </xdr:cNvSpPr>
      </xdr:nvSpPr>
      <xdr:spPr>
        <a:xfrm>
          <a:off x="27336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17</xdr:row>
      <xdr:rowOff>28575</xdr:rowOff>
    </xdr:from>
    <xdr:to>
      <xdr:col>34</xdr:col>
      <xdr:colOff>76200</xdr:colOff>
      <xdr:row>18</xdr:row>
      <xdr:rowOff>180975</xdr:rowOff>
    </xdr:to>
    <xdr:sp>
      <xdr:nvSpPr>
        <xdr:cNvPr id="31" name="大かっこ 31"/>
        <xdr:cNvSpPr>
          <a:spLocks/>
        </xdr:cNvSpPr>
      </xdr:nvSpPr>
      <xdr:spPr>
        <a:xfrm>
          <a:off x="52292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22</xdr:row>
      <xdr:rowOff>28575</xdr:rowOff>
    </xdr:from>
    <xdr:to>
      <xdr:col>27</xdr:col>
      <xdr:colOff>76200</xdr:colOff>
      <xdr:row>23</xdr:row>
      <xdr:rowOff>180975</xdr:rowOff>
    </xdr:to>
    <xdr:sp>
      <xdr:nvSpPr>
        <xdr:cNvPr id="32" name="大かっこ 32"/>
        <xdr:cNvSpPr>
          <a:spLocks/>
        </xdr:cNvSpPr>
      </xdr:nvSpPr>
      <xdr:spPr>
        <a:xfrm>
          <a:off x="39814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12</xdr:row>
      <xdr:rowOff>28575</xdr:rowOff>
    </xdr:from>
    <xdr:to>
      <xdr:col>48</xdr:col>
      <xdr:colOff>76200</xdr:colOff>
      <xdr:row>13</xdr:row>
      <xdr:rowOff>180975</xdr:rowOff>
    </xdr:to>
    <xdr:sp>
      <xdr:nvSpPr>
        <xdr:cNvPr id="33" name="大かっこ 33"/>
        <xdr:cNvSpPr>
          <a:spLocks/>
        </xdr:cNvSpPr>
      </xdr:nvSpPr>
      <xdr:spPr>
        <a:xfrm>
          <a:off x="772477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28575</xdr:rowOff>
    </xdr:from>
    <xdr:to>
      <xdr:col>20</xdr:col>
      <xdr:colOff>76200</xdr:colOff>
      <xdr:row>33</xdr:row>
      <xdr:rowOff>180975</xdr:rowOff>
    </xdr:to>
    <xdr:sp>
      <xdr:nvSpPr>
        <xdr:cNvPr id="34" name="大かっこ 34"/>
        <xdr:cNvSpPr>
          <a:spLocks/>
        </xdr:cNvSpPr>
      </xdr:nvSpPr>
      <xdr:spPr>
        <a:xfrm>
          <a:off x="273367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12</xdr:row>
      <xdr:rowOff>28575</xdr:rowOff>
    </xdr:from>
    <xdr:to>
      <xdr:col>55</xdr:col>
      <xdr:colOff>76200</xdr:colOff>
      <xdr:row>13</xdr:row>
      <xdr:rowOff>180975</xdr:rowOff>
    </xdr:to>
    <xdr:sp>
      <xdr:nvSpPr>
        <xdr:cNvPr id="35" name="大かっこ 35"/>
        <xdr:cNvSpPr>
          <a:spLocks/>
        </xdr:cNvSpPr>
      </xdr:nvSpPr>
      <xdr:spPr>
        <a:xfrm>
          <a:off x="89725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37</xdr:row>
      <xdr:rowOff>28575</xdr:rowOff>
    </xdr:from>
    <xdr:to>
      <xdr:col>20</xdr:col>
      <xdr:colOff>76200</xdr:colOff>
      <xdr:row>38</xdr:row>
      <xdr:rowOff>180975</xdr:rowOff>
    </xdr:to>
    <xdr:sp>
      <xdr:nvSpPr>
        <xdr:cNvPr id="36" name="大かっこ 36"/>
        <xdr:cNvSpPr>
          <a:spLocks/>
        </xdr:cNvSpPr>
      </xdr:nvSpPr>
      <xdr:spPr>
        <a:xfrm>
          <a:off x="27336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12</xdr:row>
      <xdr:rowOff>28575</xdr:rowOff>
    </xdr:from>
    <xdr:to>
      <xdr:col>62</xdr:col>
      <xdr:colOff>76200</xdr:colOff>
      <xdr:row>13</xdr:row>
      <xdr:rowOff>180975</xdr:rowOff>
    </xdr:to>
    <xdr:sp>
      <xdr:nvSpPr>
        <xdr:cNvPr id="37" name="大かっこ 37"/>
        <xdr:cNvSpPr>
          <a:spLocks/>
        </xdr:cNvSpPr>
      </xdr:nvSpPr>
      <xdr:spPr>
        <a:xfrm>
          <a:off x="102203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28575</xdr:rowOff>
    </xdr:from>
    <xdr:to>
      <xdr:col>20</xdr:col>
      <xdr:colOff>76200</xdr:colOff>
      <xdr:row>43</xdr:row>
      <xdr:rowOff>180975</xdr:rowOff>
    </xdr:to>
    <xdr:sp>
      <xdr:nvSpPr>
        <xdr:cNvPr id="38" name="大かっこ 38"/>
        <xdr:cNvSpPr>
          <a:spLocks/>
        </xdr:cNvSpPr>
      </xdr:nvSpPr>
      <xdr:spPr>
        <a:xfrm>
          <a:off x="27336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17</xdr:row>
      <xdr:rowOff>28575</xdr:rowOff>
    </xdr:from>
    <xdr:to>
      <xdr:col>48</xdr:col>
      <xdr:colOff>76200</xdr:colOff>
      <xdr:row>18</xdr:row>
      <xdr:rowOff>180975</xdr:rowOff>
    </xdr:to>
    <xdr:sp>
      <xdr:nvSpPr>
        <xdr:cNvPr id="39" name="大かっこ 39"/>
        <xdr:cNvSpPr>
          <a:spLocks/>
        </xdr:cNvSpPr>
      </xdr:nvSpPr>
      <xdr:spPr>
        <a:xfrm>
          <a:off x="77247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32</xdr:row>
      <xdr:rowOff>28575</xdr:rowOff>
    </xdr:from>
    <xdr:to>
      <xdr:col>27</xdr:col>
      <xdr:colOff>76200</xdr:colOff>
      <xdr:row>33</xdr:row>
      <xdr:rowOff>180975</xdr:rowOff>
    </xdr:to>
    <xdr:sp>
      <xdr:nvSpPr>
        <xdr:cNvPr id="40" name="大かっこ 40"/>
        <xdr:cNvSpPr>
          <a:spLocks/>
        </xdr:cNvSpPr>
      </xdr:nvSpPr>
      <xdr:spPr>
        <a:xfrm>
          <a:off x="39814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22</xdr:row>
      <xdr:rowOff>28575</xdr:rowOff>
    </xdr:from>
    <xdr:to>
      <xdr:col>48</xdr:col>
      <xdr:colOff>76200</xdr:colOff>
      <xdr:row>23</xdr:row>
      <xdr:rowOff>180975</xdr:rowOff>
    </xdr:to>
    <xdr:sp>
      <xdr:nvSpPr>
        <xdr:cNvPr id="41" name="大かっこ 41"/>
        <xdr:cNvSpPr>
          <a:spLocks/>
        </xdr:cNvSpPr>
      </xdr:nvSpPr>
      <xdr:spPr>
        <a:xfrm>
          <a:off x="77247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32</xdr:row>
      <xdr:rowOff>28575</xdr:rowOff>
    </xdr:from>
    <xdr:to>
      <xdr:col>34</xdr:col>
      <xdr:colOff>76200</xdr:colOff>
      <xdr:row>33</xdr:row>
      <xdr:rowOff>180975</xdr:rowOff>
    </xdr:to>
    <xdr:sp>
      <xdr:nvSpPr>
        <xdr:cNvPr id="42" name="大かっこ 42"/>
        <xdr:cNvSpPr>
          <a:spLocks/>
        </xdr:cNvSpPr>
      </xdr:nvSpPr>
      <xdr:spPr>
        <a:xfrm>
          <a:off x="52292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17</xdr:row>
      <xdr:rowOff>28575</xdr:rowOff>
    </xdr:from>
    <xdr:to>
      <xdr:col>55</xdr:col>
      <xdr:colOff>76200</xdr:colOff>
      <xdr:row>18</xdr:row>
      <xdr:rowOff>180975</xdr:rowOff>
    </xdr:to>
    <xdr:sp>
      <xdr:nvSpPr>
        <xdr:cNvPr id="43" name="大かっこ 43"/>
        <xdr:cNvSpPr>
          <a:spLocks/>
        </xdr:cNvSpPr>
      </xdr:nvSpPr>
      <xdr:spPr>
        <a:xfrm>
          <a:off x="897255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37</xdr:row>
      <xdr:rowOff>28575</xdr:rowOff>
    </xdr:from>
    <xdr:to>
      <xdr:col>27</xdr:col>
      <xdr:colOff>76200</xdr:colOff>
      <xdr:row>38</xdr:row>
      <xdr:rowOff>180975</xdr:rowOff>
    </xdr:to>
    <xdr:sp>
      <xdr:nvSpPr>
        <xdr:cNvPr id="44" name="大かっこ 44"/>
        <xdr:cNvSpPr>
          <a:spLocks/>
        </xdr:cNvSpPr>
      </xdr:nvSpPr>
      <xdr:spPr>
        <a:xfrm>
          <a:off x="398145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22</xdr:row>
      <xdr:rowOff>28575</xdr:rowOff>
    </xdr:from>
    <xdr:to>
      <xdr:col>55</xdr:col>
      <xdr:colOff>76200</xdr:colOff>
      <xdr:row>23</xdr:row>
      <xdr:rowOff>180975</xdr:rowOff>
    </xdr:to>
    <xdr:sp>
      <xdr:nvSpPr>
        <xdr:cNvPr id="45" name="大かっこ 45"/>
        <xdr:cNvSpPr>
          <a:spLocks/>
        </xdr:cNvSpPr>
      </xdr:nvSpPr>
      <xdr:spPr>
        <a:xfrm>
          <a:off x="89725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37</xdr:row>
      <xdr:rowOff>28575</xdr:rowOff>
    </xdr:from>
    <xdr:to>
      <xdr:col>34</xdr:col>
      <xdr:colOff>76200</xdr:colOff>
      <xdr:row>38</xdr:row>
      <xdr:rowOff>180975</xdr:rowOff>
    </xdr:to>
    <xdr:sp>
      <xdr:nvSpPr>
        <xdr:cNvPr id="46" name="大かっこ 46"/>
        <xdr:cNvSpPr>
          <a:spLocks/>
        </xdr:cNvSpPr>
      </xdr:nvSpPr>
      <xdr:spPr>
        <a:xfrm>
          <a:off x="52292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17</xdr:row>
      <xdr:rowOff>28575</xdr:rowOff>
    </xdr:from>
    <xdr:to>
      <xdr:col>62</xdr:col>
      <xdr:colOff>76200</xdr:colOff>
      <xdr:row>18</xdr:row>
      <xdr:rowOff>180975</xdr:rowOff>
    </xdr:to>
    <xdr:sp>
      <xdr:nvSpPr>
        <xdr:cNvPr id="47" name="大かっこ 47"/>
        <xdr:cNvSpPr>
          <a:spLocks/>
        </xdr:cNvSpPr>
      </xdr:nvSpPr>
      <xdr:spPr>
        <a:xfrm>
          <a:off x="102203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42</xdr:row>
      <xdr:rowOff>28575</xdr:rowOff>
    </xdr:from>
    <xdr:to>
      <xdr:col>27</xdr:col>
      <xdr:colOff>76200</xdr:colOff>
      <xdr:row>43</xdr:row>
      <xdr:rowOff>180975</xdr:rowOff>
    </xdr:to>
    <xdr:sp>
      <xdr:nvSpPr>
        <xdr:cNvPr id="48" name="大かっこ 48"/>
        <xdr:cNvSpPr>
          <a:spLocks/>
        </xdr:cNvSpPr>
      </xdr:nvSpPr>
      <xdr:spPr>
        <a:xfrm>
          <a:off x="39814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22</xdr:row>
      <xdr:rowOff>28575</xdr:rowOff>
    </xdr:from>
    <xdr:to>
      <xdr:col>62</xdr:col>
      <xdr:colOff>76200</xdr:colOff>
      <xdr:row>23</xdr:row>
      <xdr:rowOff>180975</xdr:rowOff>
    </xdr:to>
    <xdr:sp>
      <xdr:nvSpPr>
        <xdr:cNvPr id="49" name="大かっこ 49"/>
        <xdr:cNvSpPr>
          <a:spLocks/>
        </xdr:cNvSpPr>
      </xdr:nvSpPr>
      <xdr:spPr>
        <a:xfrm>
          <a:off x="1022032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42</xdr:row>
      <xdr:rowOff>28575</xdr:rowOff>
    </xdr:from>
    <xdr:to>
      <xdr:col>34</xdr:col>
      <xdr:colOff>76200</xdr:colOff>
      <xdr:row>43</xdr:row>
      <xdr:rowOff>180975</xdr:rowOff>
    </xdr:to>
    <xdr:sp>
      <xdr:nvSpPr>
        <xdr:cNvPr id="50" name="大かっこ 50"/>
        <xdr:cNvSpPr>
          <a:spLocks/>
        </xdr:cNvSpPr>
      </xdr:nvSpPr>
      <xdr:spPr>
        <a:xfrm>
          <a:off x="522922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32</xdr:row>
      <xdr:rowOff>28575</xdr:rowOff>
    </xdr:from>
    <xdr:to>
      <xdr:col>55</xdr:col>
      <xdr:colOff>76200</xdr:colOff>
      <xdr:row>33</xdr:row>
      <xdr:rowOff>180975</xdr:rowOff>
    </xdr:to>
    <xdr:sp>
      <xdr:nvSpPr>
        <xdr:cNvPr id="51" name="大かっこ 51"/>
        <xdr:cNvSpPr>
          <a:spLocks/>
        </xdr:cNvSpPr>
      </xdr:nvSpPr>
      <xdr:spPr>
        <a:xfrm>
          <a:off x="89725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37</xdr:row>
      <xdr:rowOff>28575</xdr:rowOff>
    </xdr:from>
    <xdr:to>
      <xdr:col>48</xdr:col>
      <xdr:colOff>76200</xdr:colOff>
      <xdr:row>38</xdr:row>
      <xdr:rowOff>180975</xdr:rowOff>
    </xdr:to>
    <xdr:sp>
      <xdr:nvSpPr>
        <xdr:cNvPr id="52" name="大かっこ 52"/>
        <xdr:cNvSpPr>
          <a:spLocks/>
        </xdr:cNvSpPr>
      </xdr:nvSpPr>
      <xdr:spPr>
        <a:xfrm>
          <a:off x="77247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32</xdr:row>
      <xdr:rowOff>28575</xdr:rowOff>
    </xdr:from>
    <xdr:to>
      <xdr:col>62</xdr:col>
      <xdr:colOff>76200</xdr:colOff>
      <xdr:row>33</xdr:row>
      <xdr:rowOff>180975</xdr:rowOff>
    </xdr:to>
    <xdr:sp>
      <xdr:nvSpPr>
        <xdr:cNvPr id="53" name="大かっこ 53"/>
        <xdr:cNvSpPr>
          <a:spLocks/>
        </xdr:cNvSpPr>
      </xdr:nvSpPr>
      <xdr:spPr>
        <a:xfrm>
          <a:off x="102203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42</xdr:row>
      <xdr:rowOff>28575</xdr:rowOff>
    </xdr:from>
    <xdr:to>
      <xdr:col>48</xdr:col>
      <xdr:colOff>76200</xdr:colOff>
      <xdr:row>43</xdr:row>
      <xdr:rowOff>180975</xdr:rowOff>
    </xdr:to>
    <xdr:sp>
      <xdr:nvSpPr>
        <xdr:cNvPr id="54" name="大かっこ 54"/>
        <xdr:cNvSpPr>
          <a:spLocks/>
        </xdr:cNvSpPr>
      </xdr:nvSpPr>
      <xdr:spPr>
        <a:xfrm>
          <a:off x="77247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37</xdr:row>
      <xdr:rowOff>28575</xdr:rowOff>
    </xdr:from>
    <xdr:to>
      <xdr:col>62</xdr:col>
      <xdr:colOff>76200</xdr:colOff>
      <xdr:row>38</xdr:row>
      <xdr:rowOff>180975</xdr:rowOff>
    </xdr:to>
    <xdr:sp>
      <xdr:nvSpPr>
        <xdr:cNvPr id="55" name="大かっこ 55"/>
        <xdr:cNvSpPr>
          <a:spLocks/>
        </xdr:cNvSpPr>
      </xdr:nvSpPr>
      <xdr:spPr>
        <a:xfrm>
          <a:off x="102203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42</xdr:row>
      <xdr:rowOff>28575</xdr:rowOff>
    </xdr:from>
    <xdr:to>
      <xdr:col>55</xdr:col>
      <xdr:colOff>76200</xdr:colOff>
      <xdr:row>43</xdr:row>
      <xdr:rowOff>180975</xdr:rowOff>
    </xdr:to>
    <xdr:sp>
      <xdr:nvSpPr>
        <xdr:cNvPr id="56" name="大かっこ 56"/>
        <xdr:cNvSpPr>
          <a:spLocks/>
        </xdr:cNvSpPr>
      </xdr:nvSpPr>
      <xdr:spPr>
        <a:xfrm>
          <a:off x="89725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12</xdr:row>
      <xdr:rowOff>28575</xdr:rowOff>
    </xdr:from>
    <xdr:to>
      <xdr:col>13</xdr:col>
      <xdr:colOff>76200</xdr:colOff>
      <xdr:row>13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4859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28575</xdr:rowOff>
    </xdr:from>
    <xdr:to>
      <xdr:col>13</xdr:col>
      <xdr:colOff>76200</xdr:colOff>
      <xdr:row>18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14859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13</xdr:col>
      <xdr:colOff>76200</xdr:colOff>
      <xdr:row>23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14859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28575</xdr:rowOff>
    </xdr:from>
    <xdr:to>
      <xdr:col>13</xdr:col>
      <xdr:colOff>76200</xdr:colOff>
      <xdr:row>28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148590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28575</xdr:rowOff>
    </xdr:from>
    <xdr:to>
      <xdr:col>13</xdr:col>
      <xdr:colOff>76200</xdr:colOff>
      <xdr:row>33</xdr:row>
      <xdr:rowOff>180975</xdr:rowOff>
    </xdr:to>
    <xdr:sp>
      <xdr:nvSpPr>
        <xdr:cNvPr id="5" name="大かっこ 5"/>
        <xdr:cNvSpPr>
          <a:spLocks/>
        </xdr:cNvSpPr>
      </xdr:nvSpPr>
      <xdr:spPr>
        <a:xfrm>
          <a:off x="148590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37</xdr:row>
      <xdr:rowOff>28575</xdr:rowOff>
    </xdr:from>
    <xdr:to>
      <xdr:col>13</xdr:col>
      <xdr:colOff>76200</xdr:colOff>
      <xdr:row>38</xdr:row>
      <xdr:rowOff>180975</xdr:rowOff>
    </xdr:to>
    <xdr:sp>
      <xdr:nvSpPr>
        <xdr:cNvPr id="6" name="大かっこ 6"/>
        <xdr:cNvSpPr>
          <a:spLocks/>
        </xdr:cNvSpPr>
      </xdr:nvSpPr>
      <xdr:spPr>
        <a:xfrm>
          <a:off x="14859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28575</xdr:rowOff>
    </xdr:from>
    <xdr:to>
      <xdr:col>13</xdr:col>
      <xdr:colOff>76200</xdr:colOff>
      <xdr:row>43</xdr:row>
      <xdr:rowOff>180975</xdr:rowOff>
    </xdr:to>
    <xdr:sp>
      <xdr:nvSpPr>
        <xdr:cNvPr id="7" name="大かっこ 7"/>
        <xdr:cNvSpPr>
          <a:spLocks/>
        </xdr:cNvSpPr>
      </xdr:nvSpPr>
      <xdr:spPr>
        <a:xfrm>
          <a:off x="148590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7</xdr:row>
      <xdr:rowOff>28575</xdr:rowOff>
    </xdr:from>
    <xdr:to>
      <xdr:col>41</xdr:col>
      <xdr:colOff>76200</xdr:colOff>
      <xdr:row>8</xdr:row>
      <xdr:rowOff>180975</xdr:rowOff>
    </xdr:to>
    <xdr:sp>
      <xdr:nvSpPr>
        <xdr:cNvPr id="8" name="大かっこ 8"/>
        <xdr:cNvSpPr>
          <a:spLocks/>
        </xdr:cNvSpPr>
      </xdr:nvSpPr>
      <xdr:spPr>
        <a:xfrm>
          <a:off x="647700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12</xdr:row>
      <xdr:rowOff>28575</xdr:rowOff>
    </xdr:from>
    <xdr:to>
      <xdr:col>41</xdr:col>
      <xdr:colOff>76200</xdr:colOff>
      <xdr:row>13</xdr:row>
      <xdr:rowOff>180975</xdr:rowOff>
    </xdr:to>
    <xdr:sp>
      <xdr:nvSpPr>
        <xdr:cNvPr id="9" name="大かっこ 9"/>
        <xdr:cNvSpPr>
          <a:spLocks/>
        </xdr:cNvSpPr>
      </xdr:nvSpPr>
      <xdr:spPr>
        <a:xfrm>
          <a:off x="64770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28575</xdr:rowOff>
    </xdr:from>
    <xdr:to>
      <xdr:col>20</xdr:col>
      <xdr:colOff>76200</xdr:colOff>
      <xdr:row>28</xdr:row>
      <xdr:rowOff>180975</xdr:rowOff>
    </xdr:to>
    <xdr:sp>
      <xdr:nvSpPr>
        <xdr:cNvPr id="10" name="大かっこ 10"/>
        <xdr:cNvSpPr>
          <a:spLocks/>
        </xdr:cNvSpPr>
      </xdr:nvSpPr>
      <xdr:spPr>
        <a:xfrm>
          <a:off x="27336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28575</xdr:rowOff>
    </xdr:from>
    <xdr:to>
      <xdr:col>41</xdr:col>
      <xdr:colOff>76200</xdr:colOff>
      <xdr:row>18</xdr:row>
      <xdr:rowOff>180975</xdr:rowOff>
    </xdr:to>
    <xdr:sp>
      <xdr:nvSpPr>
        <xdr:cNvPr id="11" name="大かっこ 11"/>
        <xdr:cNvSpPr>
          <a:spLocks/>
        </xdr:cNvSpPr>
      </xdr:nvSpPr>
      <xdr:spPr>
        <a:xfrm>
          <a:off x="64770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28575</xdr:rowOff>
    </xdr:from>
    <xdr:to>
      <xdr:col>27</xdr:col>
      <xdr:colOff>76200</xdr:colOff>
      <xdr:row>28</xdr:row>
      <xdr:rowOff>180975</xdr:rowOff>
    </xdr:to>
    <xdr:sp>
      <xdr:nvSpPr>
        <xdr:cNvPr id="12" name="大かっこ 12"/>
        <xdr:cNvSpPr>
          <a:spLocks/>
        </xdr:cNvSpPr>
      </xdr:nvSpPr>
      <xdr:spPr>
        <a:xfrm>
          <a:off x="39814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27</xdr:row>
      <xdr:rowOff>28575</xdr:rowOff>
    </xdr:from>
    <xdr:to>
      <xdr:col>34</xdr:col>
      <xdr:colOff>76200</xdr:colOff>
      <xdr:row>28</xdr:row>
      <xdr:rowOff>180975</xdr:rowOff>
    </xdr:to>
    <xdr:sp>
      <xdr:nvSpPr>
        <xdr:cNvPr id="13" name="大かっこ 13"/>
        <xdr:cNvSpPr>
          <a:spLocks/>
        </xdr:cNvSpPr>
      </xdr:nvSpPr>
      <xdr:spPr>
        <a:xfrm>
          <a:off x="52292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22</xdr:row>
      <xdr:rowOff>28575</xdr:rowOff>
    </xdr:from>
    <xdr:to>
      <xdr:col>41</xdr:col>
      <xdr:colOff>76200</xdr:colOff>
      <xdr:row>23</xdr:row>
      <xdr:rowOff>180975</xdr:rowOff>
    </xdr:to>
    <xdr:sp>
      <xdr:nvSpPr>
        <xdr:cNvPr id="14" name="大かっこ 14"/>
        <xdr:cNvSpPr>
          <a:spLocks/>
        </xdr:cNvSpPr>
      </xdr:nvSpPr>
      <xdr:spPr>
        <a:xfrm>
          <a:off x="64770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28575</xdr:rowOff>
    </xdr:from>
    <xdr:to>
      <xdr:col>55</xdr:col>
      <xdr:colOff>76200</xdr:colOff>
      <xdr:row>28</xdr:row>
      <xdr:rowOff>180975</xdr:rowOff>
    </xdr:to>
    <xdr:sp>
      <xdr:nvSpPr>
        <xdr:cNvPr id="15" name="大かっこ 15"/>
        <xdr:cNvSpPr>
          <a:spLocks/>
        </xdr:cNvSpPr>
      </xdr:nvSpPr>
      <xdr:spPr>
        <a:xfrm>
          <a:off x="89725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37</xdr:row>
      <xdr:rowOff>28575</xdr:rowOff>
    </xdr:from>
    <xdr:to>
      <xdr:col>41</xdr:col>
      <xdr:colOff>76200</xdr:colOff>
      <xdr:row>38</xdr:row>
      <xdr:rowOff>180975</xdr:rowOff>
    </xdr:to>
    <xdr:sp>
      <xdr:nvSpPr>
        <xdr:cNvPr id="16" name="大かっこ 16"/>
        <xdr:cNvSpPr>
          <a:spLocks/>
        </xdr:cNvSpPr>
      </xdr:nvSpPr>
      <xdr:spPr>
        <a:xfrm>
          <a:off x="64770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27</xdr:row>
      <xdr:rowOff>28575</xdr:rowOff>
    </xdr:from>
    <xdr:to>
      <xdr:col>48</xdr:col>
      <xdr:colOff>76200</xdr:colOff>
      <xdr:row>28</xdr:row>
      <xdr:rowOff>180975</xdr:rowOff>
    </xdr:to>
    <xdr:sp>
      <xdr:nvSpPr>
        <xdr:cNvPr id="17" name="大かっこ 17"/>
        <xdr:cNvSpPr>
          <a:spLocks/>
        </xdr:cNvSpPr>
      </xdr:nvSpPr>
      <xdr:spPr>
        <a:xfrm>
          <a:off x="77247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27</xdr:row>
      <xdr:rowOff>28575</xdr:rowOff>
    </xdr:from>
    <xdr:to>
      <xdr:col>62</xdr:col>
      <xdr:colOff>76200</xdr:colOff>
      <xdr:row>28</xdr:row>
      <xdr:rowOff>180975</xdr:rowOff>
    </xdr:to>
    <xdr:sp>
      <xdr:nvSpPr>
        <xdr:cNvPr id="18" name="大かっこ 18"/>
        <xdr:cNvSpPr>
          <a:spLocks/>
        </xdr:cNvSpPr>
      </xdr:nvSpPr>
      <xdr:spPr>
        <a:xfrm>
          <a:off x="102203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32</xdr:row>
      <xdr:rowOff>19050</xdr:rowOff>
    </xdr:from>
    <xdr:to>
      <xdr:col>41</xdr:col>
      <xdr:colOff>76200</xdr:colOff>
      <xdr:row>33</xdr:row>
      <xdr:rowOff>180975</xdr:rowOff>
    </xdr:to>
    <xdr:sp>
      <xdr:nvSpPr>
        <xdr:cNvPr id="19" name="大かっこ 97"/>
        <xdr:cNvSpPr>
          <a:spLocks/>
        </xdr:cNvSpPr>
      </xdr:nvSpPr>
      <xdr:spPr>
        <a:xfrm>
          <a:off x="6477000" y="6810375"/>
          <a:ext cx="6381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42</xdr:row>
      <xdr:rowOff>19050</xdr:rowOff>
    </xdr:from>
    <xdr:to>
      <xdr:col>41</xdr:col>
      <xdr:colOff>76200</xdr:colOff>
      <xdr:row>43</xdr:row>
      <xdr:rowOff>190500</xdr:rowOff>
    </xdr:to>
    <xdr:sp>
      <xdr:nvSpPr>
        <xdr:cNvPr id="20" name="大かっこ 112"/>
        <xdr:cNvSpPr>
          <a:spLocks/>
        </xdr:cNvSpPr>
      </xdr:nvSpPr>
      <xdr:spPr>
        <a:xfrm>
          <a:off x="6477000" y="8905875"/>
          <a:ext cx="6381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28575</xdr:rowOff>
    </xdr:from>
    <xdr:to>
      <xdr:col>20</xdr:col>
      <xdr:colOff>76200</xdr:colOff>
      <xdr:row>8</xdr:row>
      <xdr:rowOff>180975</xdr:rowOff>
    </xdr:to>
    <xdr:sp>
      <xdr:nvSpPr>
        <xdr:cNvPr id="21" name="大かっこ 21"/>
        <xdr:cNvSpPr>
          <a:spLocks/>
        </xdr:cNvSpPr>
      </xdr:nvSpPr>
      <xdr:spPr>
        <a:xfrm>
          <a:off x="27336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</xdr:row>
      <xdr:rowOff>28575</xdr:rowOff>
    </xdr:from>
    <xdr:to>
      <xdr:col>27</xdr:col>
      <xdr:colOff>76200</xdr:colOff>
      <xdr:row>8</xdr:row>
      <xdr:rowOff>180975</xdr:rowOff>
    </xdr:to>
    <xdr:sp>
      <xdr:nvSpPr>
        <xdr:cNvPr id="22" name="大かっこ 22"/>
        <xdr:cNvSpPr>
          <a:spLocks/>
        </xdr:cNvSpPr>
      </xdr:nvSpPr>
      <xdr:spPr>
        <a:xfrm>
          <a:off x="39814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7</xdr:row>
      <xdr:rowOff>28575</xdr:rowOff>
    </xdr:from>
    <xdr:to>
      <xdr:col>34</xdr:col>
      <xdr:colOff>76200</xdr:colOff>
      <xdr:row>8</xdr:row>
      <xdr:rowOff>180975</xdr:rowOff>
    </xdr:to>
    <xdr:sp>
      <xdr:nvSpPr>
        <xdr:cNvPr id="23" name="大かっこ 23"/>
        <xdr:cNvSpPr>
          <a:spLocks/>
        </xdr:cNvSpPr>
      </xdr:nvSpPr>
      <xdr:spPr>
        <a:xfrm>
          <a:off x="52292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7</xdr:row>
      <xdr:rowOff>28575</xdr:rowOff>
    </xdr:from>
    <xdr:to>
      <xdr:col>48</xdr:col>
      <xdr:colOff>76200</xdr:colOff>
      <xdr:row>8</xdr:row>
      <xdr:rowOff>180975</xdr:rowOff>
    </xdr:to>
    <xdr:sp>
      <xdr:nvSpPr>
        <xdr:cNvPr id="24" name="大かっこ 24"/>
        <xdr:cNvSpPr>
          <a:spLocks/>
        </xdr:cNvSpPr>
      </xdr:nvSpPr>
      <xdr:spPr>
        <a:xfrm>
          <a:off x="77247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7</xdr:row>
      <xdr:rowOff>28575</xdr:rowOff>
    </xdr:from>
    <xdr:to>
      <xdr:col>55</xdr:col>
      <xdr:colOff>76200</xdr:colOff>
      <xdr:row>8</xdr:row>
      <xdr:rowOff>180975</xdr:rowOff>
    </xdr:to>
    <xdr:sp>
      <xdr:nvSpPr>
        <xdr:cNvPr id="25" name="大かっこ 25"/>
        <xdr:cNvSpPr>
          <a:spLocks/>
        </xdr:cNvSpPr>
      </xdr:nvSpPr>
      <xdr:spPr>
        <a:xfrm>
          <a:off x="89725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7</xdr:row>
      <xdr:rowOff>28575</xdr:rowOff>
    </xdr:from>
    <xdr:to>
      <xdr:col>62</xdr:col>
      <xdr:colOff>76200</xdr:colOff>
      <xdr:row>8</xdr:row>
      <xdr:rowOff>180975</xdr:rowOff>
    </xdr:to>
    <xdr:sp>
      <xdr:nvSpPr>
        <xdr:cNvPr id="26" name="大かっこ 26"/>
        <xdr:cNvSpPr>
          <a:spLocks/>
        </xdr:cNvSpPr>
      </xdr:nvSpPr>
      <xdr:spPr>
        <a:xfrm>
          <a:off x="102203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28575</xdr:rowOff>
    </xdr:from>
    <xdr:to>
      <xdr:col>27</xdr:col>
      <xdr:colOff>76200</xdr:colOff>
      <xdr:row>13</xdr:row>
      <xdr:rowOff>180975</xdr:rowOff>
    </xdr:to>
    <xdr:sp>
      <xdr:nvSpPr>
        <xdr:cNvPr id="27" name="大かっこ 27"/>
        <xdr:cNvSpPr>
          <a:spLocks/>
        </xdr:cNvSpPr>
      </xdr:nvSpPr>
      <xdr:spPr>
        <a:xfrm>
          <a:off x="39814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28575</xdr:rowOff>
    </xdr:from>
    <xdr:to>
      <xdr:col>20</xdr:col>
      <xdr:colOff>76200</xdr:colOff>
      <xdr:row>18</xdr:row>
      <xdr:rowOff>180975</xdr:rowOff>
    </xdr:to>
    <xdr:sp>
      <xdr:nvSpPr>
        <xdr:cNvPr id="28" name="大かっこ 28"/>
        <xdr:cNvSpPr>
          <a:spLocks/>
        </xdr:cNvSpPr>
      </xdr:nvSpPr>
      <xdr:spPr>
        <a:xfrm>
          <a:off x="27336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12</xdr:row>
      <xdr:rowOff>28575</xdr:rowOff>
    </xdr:from>
    <xdr:to>
      <xdr:col>34</xdr:col>
      <xdr:colOff>76200</xdr:colOff>
      <xdr:row>13</xdr:row>
      <xdr:rowOff>180975</xdr:rowOff>
    </xdr:to>
    <xdr:sp>
      <xdr:nvSpPr>
        <xdr:cNvPr id="29" name="大かっこ 29"/>
        <xdr:cNvSpPr>
          <a:spLocks/>
        </xdr:cNvSpPr>
      </xdr:nvSpPr>
      <xdr:spPr>
        <a:xfrm>
          <a:off x="52292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28575</xdr:rowOff>
    </xdr:from>
    <xdr:to>
      <xdr:col>20</xdr:col>
      <xdr:colOff>76200</xdr:colOff>
      <xdr:row>23</xdr:row>
      <xdr:rowOff>180975</xdr:rowOff>
    </xdr:to>
    <xdr:sp>
      <xdr:nvSpPr>
        <xdr:cNvPr id="30" name="大かっこ 30"/>
        <xdr:cNvSpPr>
          <a:spLocks/>
        </xdr:cNvSpPr>
      </xdr:nvSpPr>
      <xdr:spPr>
        <a:xfrm>
          <a:off x="27336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17</xdr:row>
      <xdr:rowOff>28575</xdr:rowOff>
    </xdr:from>
    <xdr:to>
      <xdr:col>34</xdr:col>
      <xdr:colOff>76200</xdr:colOff>
      <xdr:row>18</xdr:row>
      <xdr:rowOff>180975</xdr:rowOff>
    </xdr:to>
    <xdr:sp>
      <xdr:nvSpPr>
        <xdr:cNvPr id="31" name="大かっこ 31"/>
        <xdr:cNvSpPr>
          <a:spLocks/>
        </xdr:cNvSpPr>
      </xdr:nvSpPr>
      <xdr:spPr>
        <a:xfrm>
          <a:off x="52292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22</xdr:row>
      <xdr:rowOff>28575</xdr:rowOff>
    </xdr:from>
    <xdr:to>
      <xdr:col>27</xdr:col>
      <xdr:colOff>76200</xdr:colOff>
      <xdr:row>23</xdr:row>
      <xdr:rowOff>180975</xdr:rowOff>
    </xdr:to>
    <xdr:sp>
      <xdr:nvSpPr>
        <xdr:cNvPr id="32" name="大かっこ 32"/>
        <xdr:cNvSpPr>
          <a:spLocks/>
        </xdr:cNvSpPr>
      </xdr:nvSpPr>
      <xdr:spPr>
        <a:xfrm>
          <a:off x="39814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12</xdr:row>
      <xdr:rowOff>28575</xdr:rowOff>
    </xdr:from>
    <xdr:to>
      <xdr:col>48</xdr:col>
      <xdr:colOff>76200</xdr:colOff>
      <xdr:row>13</xdr:row>
      <xdr:rowOff>180975</xdr:rowOff>
    </xdr:to>
    <xdr:sp>
      <xdr:nvSpPr>
        <xdr:cNvPr id="33" name="大かっこ 33"/>
        <xdr:cNvSpPr>
          <a:spLocks/>
        </xdr:cNvSpPr>
      </xdr:nvSpPr>
      <xdr:spPr>
        <a:xfrm>
          <a:off x="772477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28575</xdr:rowOff>
    </xdr:from>
    <xdr:to>
      <xdr:col>20</xdr:col>
      <xdr:colOff>76200</xdr:colOff>
      <xdr:row>33</xdr:row>
      <xdr:rowOff>180975</xdr:rowOff>
    </xdr:to>
    <xdr:sp>
      <xdr:nvSpPr>
        <xdr:cNvPr id="34" name="大かっこ 34"/>
        <xdr:cNvSpPr>
          <a:spLocks/>
        </xdr:cNvSpPr>
      </xdr:nvSpPr>
      <xdr:spPr>
        <a:xfrm>
          <a:off x="273367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12</xdr:row>
      <xdr:rowOff>28575</xdr:rowOff>
    </xdr:from>
    <xdr:to>
      <xdr:col>55</xdr:col>
      <xdr:colOff>76200</xdr:colOff>
      <xdr:row>13</xdr:row>
      <xdr:rowOff>180975</xdr:rowOff>
    </xdr:to>
    <xdr:sp>
      <xdr:nvSpPr>
        <xdr:cNvPr id="35" name="大かっこ 35"/>
        <xdr:cNvSpPr>
          <a:spLocks/>
        </xdr:cNvSpPr>
      </xdr:nvSpPr>
      <xdr:spPr>
        <a:xfrm>
          <a:off x="89725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37</xdr:row>
      <xdr:rowOff>28575</xdr:rowOff>
    </xdr:from>
    <xdr:to>
      <xdr:col>20</xdr:col>
      <xdr:colOff>76200</xdr:colOff>
      <xdr:row>38</xdr:row>
      <xdr:rowOff>180975</xdr:rowOff>
    </xdr:to>
    <xdr:sp>
      <xdr:nvSpPr>
        <xdr:cNvPr id="36" name="大かっこ 36"/>
        <xdr:cNvSpPr>
          <a:spLocks/>
        </xdr:cNvSpPr>
      </xdr:nvSpPr>
      <xdr:spPr>
        <a:xfrm>
          <a:off x="27336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12</xdr:row>
      <xdr:rowOff>28575</xdr:rowOff>
    </xdr:from>
    <xdr:to>
      <xdr:col>62</xdr:col>
      <xdr:colOff>76200</xdr:colOff>
      <xdr:row>13</xdr:row>
      <xdr:rowOff>180975</xdr:rowOff>
    </xdr:to>
    <xdr:sp>
      <xdr:nvSpPr>
        <xdr:cNvPr id="37" name="大かっこ 37"/>
        <xdr:cNvSpPr>
          <a:spLocks/>
        </xdr:cNvSpPr>
      </xdr:nvSpPr>
      <xdr:spPr>
        <a:xfrm>
          <a:off x="102203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28575</xdr:rowOff>
    </xdr:from>
    <xdr:to>
      <xdr:col>20</xdr:col>
      <xdr:colOff>76200</xdr:colOff>
      <xdr:row>43</xdr:row>
      <xdr:rowOff>180975</xdr:rowOff>
    </xdr:to>
    <xdr:sp>
      <xdr:nvSpPr>
        <xdr:cNvPr id="38" name="大かっこ 38"/>
        <xdr:cNvSpPr>
          <a:spLocks/>
        </xdr:cNvSpPr>
      </xdr:nvSpPr>
      <xdr:spPr>
        <a:xfrm>
          <a:off x="27336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17</xdr:row>
      <xdr:rowOff>28575</xdr:rowOff>
    </xdr:from>
    <xdr:to>
      <xdr:col>48</xdr:col>
      <xdr:colOff>76200</xdr:colOff>
      <xdr:row>18</xdr:row>
      <xdr:rowOff>180975</xdr:rowOff>
    </xdr:to>
    <xdr:sp>
      <xdr:nvSpPr>
        <xdr:cNvPr id="39" name="大かっこ 39"/>
        <xdr:cNvSpPr>
          <a:spLocks/>
        </xdr:cNvSpPr>
      </xdr:nvSpPr>
      <xdr:spPr>
        <a:xfrm>
          <a:off x="77247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32</xdr:row>
      <xdr:rowOff>28575</xdr:rowOff>
    </xdr:from>
    <xdr:to>
      <xdr:col>27</xdr:col>
      <xdr:colOff>76200</xdr:colOff>
      <xdr:row>33</xdr:row>
      <xdr:rowOff>180975</xdr:rowOff>
    </xdr:to>
    <xdr:sp>
      <xdr:nvSpPr>
        <xdr:cNvPr id="40" name="大かっこ 40"/>
        <xdr:cNvSpPr>
          <a:spLocks/>
        </xdr:cNvSpPr>
      </xdr:nvSpPr>
      <xdr:spPr>
        <a:xfrm>
          <a:off x="39814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22</xdr:row>
      <xdr:rowOff>28575</xdr:rowOff>
    </xdr:from>
    <xdr:to>
      <xdr:col>48</xdr:col>
      <xdr:colOff>76200</xdr:colOff>
      <xdr:row>23</xdr:row>
      <xdr:rowOff>180975</xdr:rowOff>
    </xdr:to>
    <xdr:sp>
      <xdr:nvSpPr>
        <xdr:cNvPr id="41" name="大かっこ 41"/>
        <xdr:cNvSpPr>
          <a:spLocks/>
        </xdr:cNvSpPr>
      </xdr:nvSpPr>
      <xdr:spPr>
        <a:xfrm>
          <a:off x="77247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32</xdr:row>
      <xdr:rowOff>28575</xdr:rowOff>
    </xdr:from>
    <xdr:to>
      <xdr:col>34</xdr:col>
      <xdr:colOff>76200</xdr:colOff>
      <xdr:row>33</xdr:row>
      <xdr:rowOff>180975</xdr:rowOff>
    </xdr:to>
    <xdr:sp>
      <xdr:nvSpPr>
        <xdr:cNvPr id="42" name="大かっこ 42"/>
        <xdr:cNvSpPr>
          <a:spLocks/>
        </xdr:cNvSpPr>
      </xdr:nvSpPr>
      <xdr:spPr>
        <a:xfrm>
          <a:off x="52292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17</xdr:row>
      <xdr:rowOff>28575</xdr:rowOff>
    </xdr:from>
    <xdr:to>
      <xdr:col>55</xdr:col>
      <xdr:colOff>76200</xdr:colOff>
      <xdr:row>18</xdr:row>
      <xdr:rowOff>180975</xdr:rowOff>
    </xdr:to>
    <xdr:sp>
      <xdr:nvSpPr>
        <xdr:cNvPr id="43" name="大かっこ 43"/>
        <xdr:cNvSpPr>
          <a:spLocks/>
        </xdr:cNvSpPr>
      </xdr:nvSpPr>
      <xdr:spPr>
        <a:xfrm>
          <a:off x="897255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37</xdr:row>
      <xdr:rowOff>28575</xdr:rowOff>
    </xdr:from>
    <xdr:to>
      <xdr:col>27</xdr:col>
      <xdr:colOff>76200</xdr:colOff>
      <xdr:row>38</xdr:row>
      <xdr:rowOff>180975</xdr:rowOff>
    </xdr:to>
    <xdr:sp>
      <xdr:nvSpPr>
        <xdr:cNvPr id="44" name="大かっこ 44"/>
        <xdr:cNvSpPr>
          <a:spLocks/>
        </xdr:cNvSpPr>
      </xdr:nvSpPr>
      <xdr:spPr>
        <a:xfrm>
          <a:off x="398145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22</xdr:row>
      <xdr:rowOff>28575</xdr:rowOff>
    </xdr:from>
    <xdr:to>
      <xdr:col>55</xdr:col>
      <xdr:colOff>76200</xdr:colOff>
      <xdr:row>23</xdr:row>
      <xdr:rowOff>180975</xdr:rowOff>
    </xdr:to>
    <xdr:sp>
      <xdr:nvSpPr>
        <xdr:cNvPr id="45" name="大かっこ 45"/>
        <xdr:cNvSpPr>
          <a:spLocks/>
        </xdr:cNvSpPr>
      </xdr:nvSpPr>
      <xdr:spPr>
        <a:xfrm>
          <a:off x="89725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37</xdr:row>
      <xdr:rowOff>28575</xdr:rowOff>
    </xdr:from>
    <xdr:to>
      <xdr:col>34</xdr:col>
      <xdr:colOff>76200</xdr:colOff>
      <xdr:row>38</xdr:row>
      <xdr:rowOff>180975</xdr:rowOff>
    </xdr:to>
    <xdr:sp>
      <xdr:nvSpPr>
        <xdr:cNvPr id="46" name="大かっこ 46"/>
        <xdr:cNvSpPr>
          <a:spLocks/>
        </xdr:cNvSpPr>
      </xdr:nvSpPr>
      <xdr:spPr>
        <a:xfrm>
          <a:off x="52292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17</xdr:row>
      <xdr:rowOff>28575</xdr:rowOff>
    </xdr:from>
    <xdr:to>
      <xdr:col>62</xdr:col>
      <xdr:colOff>76200</xdr:colOff>
      <xdr:row>18</xdr:row>
      <xdr:rowOff>180975</xdr:rowOff>
    </xdr:to>
    <xdr:sp>
      <xdr:nvSpPr>
        <xdr:cNvPr id="47" name="大かっこ 47"/>
        <xdr:cNvSpPr>
          <a:spLocks/>
        </xdr:cNvSpPr>
      </xdr:nvSpPr>
      <xdr:spPr>
        <a:xfrm>
          <a:off x="102203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42</xdr:row>
      <xdr:rowOff>28575</xdr:rowOff>
    </xdr:from>
    <xdr:to>
      <xdr:col>27</xdr:col>
      <xdr:colOff>76200</xdr:colOff>
      <xdr:row>43</xdr:row>
      <xdr:rowOff>180975</xdr:rowOff>
    </xdr:to>
    <xdr:sp>
      <xdr:nvSpPr>
        <xdr:cNvPr id="48" name="大かっこ 48"/>
        <xdr:cNvSpPr>
          <a:spLocks/>
        </xdr:cNvSpPr>
      </xdr:nvSpPr>
      <xdr:spPr>
        <a:xfrm>
          <a:off x="39814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22</xdr:row>
      <xdr:rowOff>28575</xdr:rowOff>
    </xdr:from>
    <xdr:to>
      <xdr:col>62</xdr:col>
      <xdr:colOff>76200</xdr:colOff>
      <xdr:row>23</xdr:row>
      <xdr:rowOff>180975</xdr:rowOff>
    </xdr:to>
    <xdr:sp>
      <xdr:nvSpPr>
        <xdr:cNvPr id="49" name="大かっこ 49"/>
        <xdr:cNvSpPr>
          <a:spLocks/>
        </xdr:cNvSpPr>
      </xdr:nvSpPr>
      <xdr:spPr>
        <a:xfrm>
          <a:off x="1022032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42</xdr:row>
      <xdr:rowOff>28575</xdr:rowOff>
    </xdr:from>
    <xdr:to>
      <xdr:col>34</xdr:col>
      <xdr:colOff>76200</xdr:colOff>
      <xdr:row>43</xdr:row>
      <xdr:rowOff>180975</xdr:rowOff>
    </xdr:to>
    <xdr:sp>
      <xdr:nvSpPr>
        <xdr:cNvPr id="50" name="大かっこ 50"/>
        <xdr:cNvSpPr>
          <a:spLocks/>
        </xdr:cNvSpPr>
      </xdr:nvSpPr>
      <xdr:spPr>
        <a:xfrm>
          <a:off x="522922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32</xdr:row>
      <xdr:rowOff>28575</xdr:rowOff>
    </xdr:from>
    <xdr:to>
      <xdr:col>55</xdr:col>
      <xdr:colOff>76200</xdr:colOff>
      <xdr:row>33</xdr:row>
      <xdr:rowOff>180975</xdr:rowOff>
    </xdr:to>
    <xdr:sp>
      <xdr:nvSpPr>
        <xdr:cNvPr id="51" name="大かっこ 51"/>
        <xdr:cNvSpPr>
          <a:spLocks/>
        </xdr:cNvSpPr>
      </xdr:nvSpPr>
      <xdr:spPr>
        <a:xfrm>
          <a:off x="89725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37</xdr:row>
      <xdr:rowOff>28575</xdr:rowOff>
    </xdr:from>
    <xdr:to>
      <xdr:col>48</xdr:col>
      <xdr:colOff>76200</xdr:colOff>
      <xdr:row>38</xdr:row>
      <xdr:rowOff>180975</xdr:rowOff>
    </xdr:to>
    <xdr:sp>
      <xdr:nvSpPr>
        <xdr:cNvPr id="52" name="大かっこ 52"/>
        <xdr:cNvSpPr>
          <a:spLocks/>
        </xdr:cNvSpPr>
      </xdr:nvSpPr>
      <xdr:spPr>
        <a:xfrm>
          <a:off x="77247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32</xdr:row>
      <xdr:rowOff>28575</xdr:rowOff>
    </xdr:from>
    <xdr:to>
      <xdr:col>62</xdr:col>
      <xdr:colOff>76200</xdr:colOff>
      <xdr:row>33</xdr:row>
      <xdr:rowOff>180975</xdr:rowOff>
    </xdr:to>
    <xdr:sp>
      <xdr:nvSpPr>
        <xdr:cNvPr id="53" name="大かっこ 53"/>
        <xdr:cNvSpPr>
          <a:spLocks/>
        </xdr:cNvSpPr>
      </xdr:nvSpPr>
      <xdr:spPr>
        <a:xfrm>
          <a:off x="102203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42</xdr:row>
      <xdr:rowOff>28575</xdr:rowOff>
    </xdr:from>
    <xdr:to>
      <xdr:col>48</xdr:col>
      <xdr:colOff>76200</xdr:colOff>
      <xdr:row>43</xdr:row>
      <xdr:rowOff>180975</xdr:rowOff>
    </xdr:to>
    <xdr:sp>
      <xdr:nvSpPr>
        <xdr:cNvPr id="54" name="大かっこ 54"/>
        <xdr:cNvSpPr>
          <a:spLocks/>
        </xdr:cNvSpPr>
      </xdr:nvSpPr>
      <xdr:spPr>
        <a:xfrm>
          <a:off x="77247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37</xdr:row>
      <xdr:rowOff>28575</xdr:rowOff>
    </xdr:from>
    <xdr:to>
      <xdr:col>62</xdr:col>
      <xdr:colOff>76200</xdr:colOff>
      <xdr:row>38</xdr:row>
      <xdr:rowOff>180975</xdr:rowOff>
    </xdr:to>
    <xdr:sp>
      <xdr:nvSpPr>
        <xdr:cNvPr id="55" name="大かっこ 55"/>
        <xdr:cNvSpPr>
          <a:spLocks/>
        </xdr:cNvSpPr>
      </xdr:nvSpPr>
      <xdr:spPr>
        <a:xfrm>
          <a:off x="102203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42</xdr:row>
      <xdr:rowOff>28575</xdr:rowOff>
    </xdr:from>
    <xdr:to>
      <xdr:col>55</xdr:col>
      <xdr:colOff>76200</xdr:colOff>
      <xdr:row>43</xdr:row>
      <xdr:rowOff>180975</xdr:rowOff>
    </xdr:to>
    <xdr:sp>
      <xdr:nvSpPr>
        <xdr:cNvPr id="56" name="大かっこ 56"/>
        <xdr:cNvSpPr>
          <a:spLocks/>
        </xdr:cNvSpPr>
      </xdr:nvSpPr>
      <xdr:spPr>
        <a:xfrm>
          <a:off x="89725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12</xdr:row>
      <xdr:rowOff>28575</xdr:rowOff>
    </xdr:from>
    <xdr:to>
      <xdr:col>13</xdr:col>
      <xdr:colOff>76200</xdr:colOff>
      <xdr:row>13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4859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28575</xdr:rowOff>
    </xdr:from>
    <xdr:to>
      <xdr:col>13</xdr:col>
      <xdr:colOff>76200</xdr:colOff>
      <xdr:row>18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14859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13</xdr:col>
      <xdr:colOff>76200</xdr:colOff>
      <xdr:row>23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14859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28575</xdr:rowOff>
    </xdr:from>
    <xdr:to>
      <xdr:col>13</xdr:col>
      <xdr:colOff>76200</xdr:colOff>
      <xdr:row>28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148590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28575</xdr:rowOff>
    </xdr:from>
    <xdr:to>
      <xdr:col>13</xdr:col>
      <xdr:colOff>76200</xdr:colOff>
      <xdr:row>33</xdr:row>
      <xdr:rowOff>180975</xdr:rowOff>
    </xdr:to>
    <xdr:sp>
      <xdr:nvSpPr>
        <xdr:cNvPr id="5" name="大かっこ 5"/>
        <xdr:cNvSpPr>
          <a:spLocks/>
        </xdr:cNvSpPr>
      </xdr:nvSpPr>
      <xdr:spPr>
        <a:xfrm>
          <a:off x="148590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37</xdr:row>
      <xdr:rowOff>28575</xdr:rowOff>
    </xdr:from>
    <xdr:to>
      <xdr:col>13</xdr:col>
      <xdr:colOff>76200</xdr:colOff>
      <xdr:row>38</xdr:row>
      <xdr:rowOff>180975</xdr:rowOff>
    </xdr:to>
    <xdr:sp>
      <xdr:nvSpPr>
        <xdr:cNvPr id="6" name="大かっこ 6"/>
        <xdr:cNvSpPr>
          <a:spLocks/>
        </xdr:cNvSpPr>
      </xdr:nvSpPr>
      <xdr:spPr>
        <a:xfrm>
          <a:off x="14859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28575</xdr:rowOff>
    </xdr:from>
    <xdr:to>
      <xdr:col>13</xdr:col>
      <xdr:colOff>76200</xdr:colOff>
      <xdr:row>43</xdr:row>
      <xdr:rowOff>180975</xdr:rowOff>
    </xdr:to>
    <xdr:sp>
      <xdr:nvSpPr>
        <xdr:cNvPr id="7" name="大かっこ 7"/>
        <xdr:cNvSpPr>
          <a:spLocks/>
        </xdr:cNvSpPr>
      </xdr:nvSpPr>
      <xdr:spPr>
        <a:xfrm>
          <a:off x="148590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7</xdr:row>
      <xdr:rowOff>28575</xdr:rowOff>
    </xdr:from>
    <xdr:to>
      <xdr:col>41</xdr:col>
      <xdr:colOff>76200</xdr:colOff>
      <xdr:row>8</xdr:row>
      <xdr:rowOff>180975</xdr:rowOff>
    </xdr:to>
    <xdr:sp>
      <xdr:nvSpPr>
        <xdr:cNvPr id="8" name="大かっこ 8"/>
        <xdr:cNvSpPr>
          <a:spLocks/>
        </xdr:cNvSpPr>
      </xdr:nvSpPr>
      <xdr:spPr>
        <a:xfrm>
          <a:off x="647700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12</xdr:row>
      <xdr:rowOff>28575</xdr:rowOff>
    </xdr:from>
    <xdr:to>
      <xdr:col>41</xdr:col>
      <xdr:colOff>76200</xdr:colOff>
      <xdr:row>13</xdr:row>
      <xdr:rowOff>180975</xdr:rowOff>
    </xdr:to>
    <xdr:sp>
      <xdr:nvSpPr>
        <xdr:cNvPr id="9" name="大かっこ 9"/>
        <xdr:cNvSpPr>
          <a:spLocks/>
        </xdr:cNvSpPr>
      </xdr:nvSpPr>
      <xdr:spPr>
        <a:xfrm>
          <a:off x="64770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28575</xdr:rowOff>
    </xdr:from>
    <xdr:to>
      <xdr:col>20</xdr:col>
      <xdr:colOff>76200</xdr:colOff>
      <xdr:row>28</xdr:row>
      <xdr:rowOff>180975</xdr:rowOff>
    </xdr:to>
    <xdr:sp>
      <xdr:nvSpPr>
        <xdr:cNvPr id="10" name="大かっこ 10"/>
        <xdr:cNvSpPr>
          <a:spLocks/>
        </xdr:cNvSpPr>
      </xdr:nvSpPr>
      <xdr:spPr>
        <a:xfrm>
          <a:off x="27336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28575</xdr:rowOff>
    </xdr:from>
    <xdr:to>
      <xdr:col>41</xdr:col>
      <xdr:colOff>76200</xdr:colOff>
      <xdr:row>18</xdr:row>
      <xdr:rowOff>180975</xdr:rowOff>
    </xdr:to>
    <xdr:sp>
      <xdr:nvSpPr>
        <xdr:cNvPr id="11" name="大かっこ 11"/>
        <xdr:cNvSpPr>
          <a:spLocks/>
        </xdr:cNvSpPr>
      </xdr:nvSpPr>
      <xdr:spPr>
        <a:xfrm>
          <a:off x="64770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28575</xdr:rowOff>
    </xdr:from>
    <xdr:to>
      <xdr:col>27</xdr:col>
      <xdr:colOff>76200</xdr:colOff>
      <xdr:row>28</xdr:row>
      <xdr:rowOff>180975</xdr:rowOff>
    </xdr:to>
    <xdr:sp>
      <xdr:nvSpPr>
        <xdr:cNvPr id="12" name="大かっこ 12"/>
        <xdr:cNvSpPr>
          <a:spLocks/>
        </xdr:cNvSpPr>
      </xdr:nvSpPr>
      <xdr:spPr>
        <a:xfrm>
          <a:off x="39814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27</xdr:row>
      <xdr:rowOff>28575</xdr:rowOff>
    </xdr:from>
    <xdr:to>
      <xdr:col>34</xdr:col>
      <xdr:colOff>76200</xdr:colOff>
      <xdr:row>28</xdr:row>
      <xdr:rowOff>180975</xdr:rowOff>
    </xdr:to>
    <xdr:sp>
      <xdr:nvSpPr>
        <xdr:cNvPr id="13" name="大かっこ 13"/>
        <xdr:cNvSpPr>
          <a:spLocks/>
        </xdr:cNvSpPr>
      </xdr:nvSpPr>
      <xdr:spPr>
        <a:xfrm>
          <a:off x="52292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22</xdr:row>
      <xdr:rowOff>28575</xdr:rowOff>
    </xdr:from>
    <xdr:to>
      <xdr:col>41</xdr:col>
      <xdr:colOff>76200</xdr:colOff>
      <xdr:row>23</xdr:row>
      <xdr:rowOff>180975</xdr:rowOff>
    </xdr:to>
    <xdr:sp>
      <xdr:nvSpPr>
        <xdr:cNvPr id="14" name="大かっこ 14"/>
        <xdr:cNvSpPr>
          <a:spLocks/>
        </xdr:cNvSpPr>
      </xdr:nvSpPr>
      <xdr:spPr>
        <a:xfrm>
          <a:off x="64770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28575</xdr:rowOff>
    </xdr:from>
    <xdr:to>
      <xdr:col>55</xdr:col>
      <xdr:colOff>76200</xdr:colOff>
      <xdr:row>28</xdr:row>
      <xdr:rowOff>180975</xdr:rowOff>
    </xdr:to>
    <xdr:sp>
      <xdr:nvSpPr>
        <xdr:cNvPr id="15" name="大かっこ 15"/>
        <xdr:cNvSpPr>
          <a:spLocks/>
        </xdr:cNvSpPr>
      </xdr:nvSpPr>
      <xdr:spPr>
        <a:xfrm>
          <a:off x="89725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37</xdr:row>
      <xdr:rowOff>28575</xdr:rowOff>
    </xdr:from>
    <xdr:to>
      <xdr:col>41</xdr:col>
      <xdr:colOff>76200</xdr:colOff>
      <xdr:row>38</xdr:row>
      <xdr:rowOff>180975</xdr:rowOff>
    </xdr:to>
    <xdr:sp>
      <xdr:nvSpPr>
        <xdr:cNvPr id="16" name="大かっこ 16"/>
        <xdr:cNvSpPr>
          <a:spLocks/>
        </xdr:cNvSpPr>
      </xdr:nvSpPr>
      <xdr:spPr>
        <a:xfrm>
          <a:off x="64770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27</xdr:row>
      <xdr:rowOff>28575</xdr:rowOff>
    </xdr:from>
    <xdr:to>
      <xdr:col>48</xdr:col>
      <xdr:colOff>76200</xdr:colOff>
      <xdr:row>28</xdr:row>
      <xdr:rowOff>180975</xdr:rowOff>
    </xdr:to>
    <xdr:sp>
      <xdr:nvSpPr>
        <xdr:cNvPr id="17" name="大かっこ 17"/>
        <xdr:cNvSpPr>
          <a:spLocks/>
        </xdr:cNvSpPr>
      </xdr:nvSpPr>
      <xdr:spPr>
        <a:xfrm>
          <a:off x="77247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27</xdr:row>
      <xdr:rowOff>28575</xdr:rowOff>
    </xdr:from>
    <xdr:to>
      <xdr:col>62</xdr:col>
      <xdr:colOff>76200</xdr:colOff>
      <xdr:row>28</xdr:row>
      <xdr:rowOff>180975</xdr:rowOff>
    </xdr:to>
    <xdr:sp>
      <xdr:nvSpPr>
        <xdr:cNvPr id="18" name="大かっこ 18"/>
        <xdr:cNvSpPr>
          <a:spLocks/>
        </xdr:cNvSpPr>
      </xdr:nvSpPr>
      <xdr:spPr>
        <a:xfrm>
          <a:off x="102203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32</xdr:row>
      <xdr:rowOff>19050</xdr:rowOff>
    </xdr:from>
    <xdr:to>
      <xdr:col>41</xdr:col>
      <xdr:colOff>76200</xdr:colOff>
      <xdr:row>33</xdr:row>
      <xdr:rowOff>180975</xdr:rowOff>
    </xdr:to>
    <xdr:sp>
      <xdr:nvSpPr>
        <xdr:cNvPr id="19" name="大かっこ 97"/>
        <xdr:cNvSpPr>
          <a:spLocks/>
        </xdr:cNvSpPr>
      </xdr:nvSpPr>
      <xdr:spPr>
        <a:xfrm>
          <a:off x="6477000" y="6810375"/>
          <a:ext cx="6381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42</xdr:row>
      <xdr:rowOff>19050</xdr:rowOff>
    </xdr:from>
    <xdr:to>
      <xdr:col>41</xdr:col>
      <xdr:colOff>76200</xdr:colOff>
      <xdr:row>43</xdr:row>
      <xdr:rowOff>190500</xdr:rowOff>
    </xdr:to>
    <xdr:sp>
      <xdr:nvSpPr>
        <xdr:cNvPr id="20" name="大かっこ 112"/>
        <xdr:cNvSpPr>
          <a:spLocks/>
        </xdr:cNvSpPr>
      </xdr:nvSpPr>
      <xdr:spPr>
        <a:xfrm>
          <a:off x="6477000" y="8905875"/>
          <a:ext cx="6381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28575</xdr:rowOff>
    </xdr:from>
    <xdr:to>
      <xdr:col>20</xdr:col>
      <xdr:colOff>76200</xdr:colOff>
      <xdr:row>8</xdr:row>
      <xdr:rowOff>180975</xdr:rowOff>
    </xdr:to>
    <xdr:sp>
      <xdr:nvSpPr>
        <xdr:cNvPr id="21" name="大かっこ 21"/>
        <xdr:cNvSpPr>
          <a:spLocks/>
        </xdr:cNvSpPr>
      </xdr:nvSpPr>
      <xdr:spPr>
        <a:xfrm>
          <a:off x="27336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</xdr:row>
      <xdr:rowOff>28575</xdr:rowOff>
    </xdr:from>
    <xdr:to>
      <xdr:col>27</xdr:col>
      <xdr:colOff>76200</xdr:colOff>
      <xdr:row>8</xdr:row>
      <xdr:rowOff>180975</xdr:rowOff>
    </xdr:to>
    <xdr:sp>
      <xdr:nvSpPr>
        <xdr:cNvPr id="22" name="大かっこ 22"/>
        <xdr:cNvSpPr>
          <a:spLocks/>
        </xdr:cNvSpPr>
      </xdr:nvSpPr>
      <xdr:spPr>
        <a:xfrm>
          <a:off x="39814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7</xdr:row>
      <xdr:rowOff>28575</xdr:rowOff>
    </xdr:from>
    <xdr:to>
      <xdr:col>34</xdr:col>
      <xdr:colOff>76200</xdr:colOff>
      <xdr:row>8</xdr:row>
      <xdr:rowOff>180975</xdr:rowOff>
    </xdr:to>
    <xdr:sp>
      <xdr:nvSpPr>
        <xdr:cNvPr id="23" name="大かっこ 23"/>
        <xdr:cNvSpPr>
          <a:spLocks/>
        </xdr:cNvSpPr>
      </xdr:nvSpPr>
      <xdr:spPr>
        <a:xfrm>
          <a:off x="52292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7</xdr:row>
      <xdr:rowOff>28575</xdr:rowOff>
    </xdr:from>
    <xdr:to>
      <xdr:col>48</xdr:col>
      <xdr:colOff>76200</xdr:colOff>
      <xdr:row>8</xdr:row>
      <xdr:rowOff>180975</xdr:rowOff>
    </xdr:to>
    <xdr:sp>
      <xdr:nvSpPr>
        <xdr:cNvPr id="24" name="大かっこ 24"/>
        <xdr:cNvSpPr>
          <a:spLocks/>
        </xdr:cNvSpPr>
      </xdr:nvSpPr>
      <xdr:spPr>
        <a:xfrm>
          <a:off x="77247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7</xdr:row>
      <xdr:rowOff>28575</xdr:rowOff>
    </xdr:from>
    <xdr:to>
      <xdr:col>55</xdr:col>
      <xdr:colOff>76200</xdr:colOff>
      <xdr:row>8</xdr:row>
      <xdr:rowOff>180975</xdr:rowOff>
    </xdr:to>
    <xdr:sp>
      <xdr:nvSpPr>
        <xdr:cNvPr id="25" name="大かっこ 25"/>
        <xdr:cNvSpPr>
          <a:spLocks/>
        </xdr:cNvSpPr>
      </xdr:nvSpPr>
      <xdr:spPr>
        <a:xfrm>
          <a:off x="89725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7</xdr:row>
      <xdr:rowOff>28575</xdr:rowOff>
    </xdr:from>
    <xdr:to>
      <xdr:col>62</xdr:col>
      <xdr:colOff>76200</xdr:colOff>
      <xdr:row>8</xdr:row>
      <xdr:rowOff>180975</xdr:rowOff>
    </xdr:to>
    <xdr:sp>
      <xdr:nvSpPr>
        <xdr:cNvPr id="26" name="大かっこ 26"/>
        <xdr:cNvSpPr>
          <a:spLocks/>
        </xdr:cNvSpPr>
      </xdr:nvSpPr>
      <xdr:spPr>
        <a:xfrm>
          <a:off x="102203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28575</xdr:rowOff>
    </xdr:from>
    <xdr:to>
      <xdr:col>27</xdr:col>
      <xdr:colOff>76200</xdr:colOff>
      <xdr:row>13</xdr:row>
      <xdr:rowOff>180975</xdr:rowOff>
    </xdr:to>
    <xdr:sp>
      <xdr:nvSpPr>
        <xdr:cNvPr id="27" name="大かっこ 27"/>
        <xdr:cNvSpPr>
          <a:spLocks/>
        </xdr:cNvSpPr>
      </xdr:nvSpPr>
      <xdr:spPr>
        <a:xfrm>
          <a:off x="39814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28575</xdr:rowOff>
    </xdr:from>
    <xdr:to>
      <xdr:col>20</xdr:col>
      <xdr:colOff>76200</xdr:colOff>
      <xdr:row>18</xdr:row>
      <xdr:rowOff>180975</xdr:rowOff>
    </xdr:to>
    <xdr:sp>
      <xdr:nvSpPr>
        <xdr:cNvPr id="28" name="大かっこ 28"/>
        <xdr:cNvSpPr>
          <a:spLocks/>
        </xdr:cNvSpPr>
      </xdr:nvSpPr>
      <xdr:spPr>
        <a:xfrm>
          <a:off x="27336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12</xdr:row>
      <xdr:rowOff>28575</xdr:rowOff>
    </xdr:from>
    <xdr:to>
      <xdr:col>34</xdr:col>
      <xdr:colOff>76200</xdr:colOff>
      <xdr:row>13</xdr:row>
      <xdr:rowOff>180975</xdr:rowOff>
    </xdr:to>
    <xdr:sp>
      <xdr:nvSpPr>
        <xdr:cNvPr id="29" name="大かっこ 29"/>
        <xdr:cNvSpPr>
          <a:spLocks/>
        </xdr:cNvSpPr>
      </xdr:nvSpPr>
      <xdr:spPr>
        <a:xfrm>
          <a:off x="52292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28575</xdr:rowOff>
    </xdr:from>
    <xdr:to>
      <xdr:col>20</xdr:col>
      <xdr:colOff>76200</xdr:colOff>
      <xdr:row>23</xdr:row>
      <xdr:rowOff>180975</xdr:rowOff>
    </xdr:to>
    <xdr:sp>
      <xdr:nvSpPr>
        <xdr:cNvPr id="30" name="大かっこ 30"/>
        <xdr:cNvSpPr>
          <a:spLocks/>
        </xdr:cNvSpPr>
      </xdr:nvSpPr>
      <xdr:spPr>
        <a:xfrm>
          <a:off x="27336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17</xdr:row>
      <xdr:rowOff>28575</xdr:rowOff>
    </xdr:from>
    <xdr:to>
      <xdr:col>34</xdr:col>
      <xdr:colOff>76200</xdr:colOff>
      <xdr:row>18</xdr:row>
      <xdr:rowOff>180975</xdr:rowOff>
    </xdr:to>
    <xdr:sp>
      <xdr:nvSpPr>
        <xdr:cNvPr id="31" name="大かっこ 31"/>
        <xdr:cNvSpPr>
          <a:spLocks/>
        </xdr:cNvSpPr>
      </xdr:nvSpPr>
      <xdr:spPr>
        <a:xfrm>
          <a:off x="52292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22</xdr:row>
      <xdr:rowOff>28575</xdr:rowOff>
    </xdr:from>
    <xdr:to>
      <xdr:col>27</xdr:col>
      <xdr:colOff>76200</xdr:colOff>
      <xdr:row>23</xdr:row>
      <xdr:rowOff>180975</xdr:rowOff>
    </xdr:to>
    <xdr:sp>
      <xdr:nvSpPr>
        <xdr:cNvPr id="32" name="大かっこ 32"/>
        <xdr:cNvSpPr>
          <a:spLocks/>
        </xdr:cNvSpPr>
      </xdr:nvSpPr>
      <xdr:spPr>
        <a:xfrm>
          <a:off x="39814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12</xdr:row>
      <xdr:rowOff>28575</xdr:rowOff>
    </xdr:from>
    <xdr:to>
      <xdr:col>48</xdr:col>
      <xdr:colOff>76200</xdr:colOff>
      <xdr:row>13</xdr:row>
      <xdr:rowOff>180975</xdr:rowOff>
    </xdr:to>
    <xdr:sp>
      <xdr:nvSpPr>
        <xdr:cNvPr id="33" name="大かっこ 33"/>
        <xdr:cNvSpPr>
          <a:spLocks/>
        </xdr:cNvSpPr>
      </xdr:nvSpPr>
      <xdr:spPr>
        <a:xfrm>
          <a:off x="772477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28575</xdr:rowOff>
    </xdr:from>
    <xdr:to>
      <xdr:col>20</xdr:col>
      <xdr:colOff>76200</xdr:colOff>
      <xdr:row>33</xdr:row>
      <xdr:rowOff>180975</xdr:rowOff>
    </xdr:to>
    <xdr:sp>
      <xdr:nvSpPr>
        <xdr:cNvPr id="34" name="大かっこ 34"/>
        <xdr:cNvSpPr>
          <a:spLocks/>
        </xdr:cNvSpPr>
      </xdr:nvSpPr>
      <xdr:spPr>
        <a:xfrm>
          <a:off x="273367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12</xdr:row>
      <xdr:rowOff>28575</xdr:rowOff>
    </xdr:from>
    <xdr:to>
      <xdr:col>55</xdr:col>
      <xdr:colOff>76200</xdr:colOff>
      <xdr:row>13</xdr:row>
      <xdr:rowOff>180975</xdr:rowOff>
    </xdr:to>
    <xdr:sp>
      <xdr:nvSpPr>
        <xdr:cNvPr id="35" name="大かっこ 35"/>
        <xdr:cNvSpPr>
          <a:spLocks/>
        </xdr:cNvSpPr>
      </xdr:nvSpPr>
      <xdr:spPr>
        <a:xfrm>
          <a:off x="89725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37</xdr:row>
      <xdr:rowOff>28575</xdr:rowOff>
    </xdr:from>
    <xdr:to>
      <xdr:col>20</xdr:col>
      <xdr:colOff>76200</xdr:colOff>
      <xdr:row>38</xdr:row>
      <xdr:rowOff>180975</xdr:rowOff>
    </xdr:to>
    <xdr:sp>
      <xdr:nvSpPr>
        <xdr:cNvPr id="36" name="大かっこ 36"/>
        <xdr:cNvSpPr>
          <a:spLocks/>
        </xdr:cNvSpPr>
      </xdr:nvSpPr>
      <xdr:spPr>
        <a:xfrm>
          <a:off x="27336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12</xdr:row>
      <xdr:rowOff>28575</xdr:rowOff>
    </xdr:from>
    <xdr:to>
      <xdr:col>62</xdr:col>
      <xdr:colOff>76200</xdr:colOff>
      <xdr:row>13</xdr:row>
      <xdr:rowOff>180975</xdr:rowOff>
    </xdr:to>
    <xdr:sp>
      <xdr:nvSpPr>
        <xdr:cNvPr id="37" name="大かっこ 37"/>
        <xdr:cNvSpPr>
          <a:spLocks/>
        </xdr:cNvSpPr>
      </xdr:nvSpPr>
      <xdr:spPr>
        <a:xfrm>
          <a:off x="102203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28575</xdr:rowOff>
    </xdr:from>
    <xdr:to>
      <xdr:col>20</xdr:col>
      <xdr:colOff>76200</xdr:colOff>
      <xdr:row>43</xdr:row>
      <xdr:rowOff>180975</xdr:rowOff>
    </xdr:to>
    <xdr:sp>
      <xdr:nvSpPr>
        <xdr:cNvPr id="38" name="大かっこ 38"/>
        <xdr:cNvSpPr>
          <a:spLocks/>
        </xdr:cNvSpPr>
      </xdr:nvSpPr>
      <xdr:spPr>
        <a:xfrm>
          <a:off x="27336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17</xdr:row>
      <xdr:rowOff>28575</xdr:rowOff>
    </xdr:from>
    <xdr:to>
      <xdr:col>48</xdr:col>
      <xdr:colOff>76200</xdr:colOff>
      <xdr:row>18</xdr:row>
      <xdr:rowOff>180975</xdr:rowOff>
    </xdr:to>
    <xdr:sp>
      <xdr:nvSpPr>
        <xdr:cNvPr id="39" name="大かっこ 39"/>
        <xdr:cNvSpPr>
          <a:spLocks/>
        </xdr:cNvSpPr>
      </xdr:nvSpPr>
      <xdr:spPr>
        <a:xfrm>
          <a:off x="77247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32</xdr:row>
      <xdr:rowOff>28575</xdr:rowOff>
    </xdr:from>
    <xdr:to>
      <xdr:col>27</xdr:col>
      <xdr:colOff>76200</xdr:colOff>
      <xdr:row>33</xdr:row>
      <xdr:rowOff>180975</xdr:rowOff>
    </xdr:to>
    <xdr:sp>
      <xdr:nvSpPr>
        <xdr:cNvPr id="40" name="大かっこ 40"/>
        <xdr:cNvSpPr>
          <a:spLocks/>
        </xdr:cNvSpPr>
      </xdr:nvSpPr>
      <xdr:spPr>
        <a:xfrm>
          <a:off x="39814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22</xdr:row>
      <xdr:rowOff>28575</xdr:rowOff>
    </xdr:from>
    <xdr:to>
      <xdr:col>48</xdr:col>
      <xdr:colOff>76200</xdr:colOff>
      <xdr:row>23</xdr:row>
      <xdr:rowOff>180975</xdr:rowOff>
    </xdr:to>
    <xdr:sp>
      <xdr:nvSpPr>
        <xdr:cNvPr id="41" name="大かっこ 41"/>
        <xdr:cNvSpPr>
          <a:spLocks/>
        </xdr:cNvSpPr>
      </xdr:nvSpPr>
      <xdr:spPr>
        <a:xfrm>
          <a:off x="77247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32</xdr:row>
      <xdr:rowOff>28575</xdr:rowOff>
    </xdr:from>
    <xdr:to>
      <xdr:col>34</xdr:col>
      <xdr:colOff>76200</xdr:colOff>
      <xdr:row>33</xdr:row>
      <xdr:rowOff>180975</xdr:rowOff>
    </xdr:to>
    <xdr:sp>
      <xdr:nvSpPr>
        <xdr:cNvPr id="42" name="大かっこ 42"/>
        <xdr:cNvSpPr>
          <a:spLocks/>
        </xdr:cNvSpPr>
      </xdr:nvSpPr>
      <xdr:spPr>
        <a:xfrm>
          <a:off x="52292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17</xdr:row>
      <xdr:rowOff>28575</xdr:rowOff>
    </xdr:from>
    <xdr:to>
      <xdr:col>55</xdr:col>
      <xdr:colOff>76200</xdr:colOff>
      <xdr:row>18</xdr:row>
      <xdr:rowOff>180975</xdr:rowOff>
    </xdr:to>
    <xdr:sp>
      <xdr:nvSpPr>
        <xdr:cNvPr id="43" name="大かっこ 43"/>
        <xdr:cNvSpPr>
          <a:spLocks/>
        </xdr:cNvSpPr>
      </xdr:nvSpPr>
      <xdr:spPr>
        <a:xfrm>
          <a:off x="897255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37</xdr:row>
      <xdr:rowOff>28575</xdr:rowOff>
    </xdr:from>
    <xdr:to>
      <xdr:col>27</xdr:col>
      <xdr:colOff>76200</xdr:colOff>
      <xdr:row>38</xdr:row>
      <xdr:rowOff>180975</xdr:rowOff>
    </xdr:to>
    <xdr:sp>
      <xdr:nvSpPr>
        <xdr:cNvPr id="44" name="大かっこ 44"/>
        <xdr:cNvSpPr>
          <a:spLocks/>
        </xdr:cNvSpPr>
      </xdr:nvSpPr>
      <xdr:spPr>
        <a:xfrm>
          <a:off x="398145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22</xdr:row>
      <xdr:rowOff>28575</xdr:rowOff>
    </xdr:from>
    <xdr:to>
      <xdr:col>55</xdr:col>
      <xdr:colOff>76200</xdr:colOff>
      <xdr:row>23</xdr:row>
      <xdr:rowOff>180975</xdr:rowOff>
    </xdr:to>
    <xdr:sp>
      <xdr:nvSpPr>
        <xdr:cNvPr id="45" name="大かっこ 45"/>
        <xdr:cNvSpPr>
          <a:spLocks/>
        </xdr:cNvSpPr>
      </xdr:nvSpPr>
      <xdr:spPr>
        <a:xfrm>
          <a:off x="89725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37</xdr:row>
      <xdr:rowOff>28575</xdr:rowOff>
    </xdr:from>
    <xdr:to>
      <xdr:col>34</xdr:col>
      <xdr:colOff>76200</xdr:colOff>
      <xdr:row>38</xdr:row>
      <xdr:rowOff>180975</xdr:rowOff>
    </xdr:to>
    <xdr:sp>
      <xdr:nvSpPr>
        <xdr:cNvPr id="46" name="大かっこ 46"/>
        <xdr:cNvSpPr>
          <a:spLocks/>
        </xdr:cNvSpPr>
      </xdr:nvSpPr>
      <xdr:spPr>
        <a:xfrm>
          <a:off x="52292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17</xdr:row>
      <xdr:rowOff>28575</xdr:rowOff>
    </xdr:from>
    <xdr:to>
      <xdr:col>62</xdr:col>
      <xdr:colOff>76200</xdr:colOff>
      <xdr:row>18</xdr:row>
      <xdr:rowOff>180975</xdr:rowOff>
    </xdr:to>
    <xdr:sp>
      <xdr:nvSpPr>
        <xdr:cNvPr id="47" name="大かっこ 47"/>
        <xdr:cNvSpPr>
          <a:spLocks/>
        </xdr:cNvSpPr>
      </xdr:nvSpPr>
      <xdr:spPr>
        <a:xfrm>
          <a:off x="102203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42</xdr:row>
      <xdr:rowOff>28575</xdr:rowOff>
    </xdr:from>
    <xdr:to>
      <xdr:col>27</xdr:col>
      <xdr:colOff>76200</xdr:colOff>
      <xdr:row>43</xdr:row>
      <xdr:rowOff>180975</xdr:rowOff>
    </xdr:to>
    <xdr:sp>
      <xdr:nvSpPr>
        <xdr:cNvPr id="48" name="大かっこ 48"/>
        <xdr:cNvSpPr>
          <a:spLocks/>
        </xdr:cNvSpPr>
      </xdr:nvSpPr>
      <xdr:spPr>
        <a:xfrm>
          <a:off x="39814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22</xdr:row>
      <xdr:rowOff>28575</xdr:rowOff>
    </xdr:from>
    <xdr:to>
      <xdr:col>62</xdr:col>
      <xdr:colOff>76200</xdr:colOff>
      <xdr:row>23</xdr:row>
      <xdr:rowOff>180975</xdr:rowOff>
    </xdr:to>
    <xdr:sp>
      <xdr:nvSpPr>
        <xdr:cNvPr id="49" name="大かっこ 49"/>
        <xdr:cNvSpPr>
          <a:spLocks/>
        </xdr:cNvSpPr>
      </xdr:nvSpPr>
      <xdr:spPr>
        <a:xfrm>
          <a:off x="1022032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42</xdr:row>
      <xdr:rowOff>28575</xdr:rowOff>
    </xdr:from>
    <xdr:to>
      <xdr:col>34</xdr:col>
      <xdr:colOff>76200</xdr:colOff>
      <xdr:row>43</xdr:row>
      <xdr:rowOff>180975</xdr:rowOff>
    </xdr:to>
    <xdr:sp>
      <xdr:nvSpPr>
        <xdr:cNvPr id="50" name="大かっこ 50"/>
        <xdr:cNvSpPr>
          <a:spLocks/>
        </xdr:cNvSpPr>
      </xdr:nvSpPr>
      <xdr:spPr>
        <a:xfrm>
          <a:off x="522922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32</xdr:row>
      <xdr:rowOff>28575</xdr:rowOff>
    </xdr:from>
    <xdr:to>
      <xdr:col>55</xdr:col>
      <xdr:colOff>76200</xdr:colOff>
      <xdr:row>33</xdr:row>
      <xdr:rowOff>180975</xdr:rowOff>
    </xdr:to>
    <xdr:sp>
      <xdr:nvSpPr>
        <xdr:cNvPr id="51" name="大かっこ 51"/>
        <xdr:cNvSpPr>
          <a:spLocks/>
        </xdr:cNvSpPr>
      </xdr:nvSpPr>
      <xdr:spPr>
        <a:xfrm>
          <a:off x="89725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37</xdr:row>
      <xdr:rowOff>28575</xdr:rowOff>
    </xdr:from>
    <xdr:to>
      <xdr:col>48</xdr:col>
      <xdr:colOff>76200</xdr:colOff>
      <xdr:row>38</xdr:row>
      <xdr:rowOff>180975</xdr:rowOff>
    </xdr:to>
    <xdr:sp>
      <xdr:nvSpPr>
        <xdr:cNvPr id="52" name="大かっこ 52"/>
        <xdr:cNvSpPr>
          <a:spLocks/>
        </xdr:cNvSpPr>
      </xdr:nvSpPr>
      <xdr:spPr>
        <a:xfrm>
          <a:off x="77247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32</xdr:row>
      <xdr:rowOff>28575</xdr:rowOff>
    </xdr:from>
    <xdr:to>
      <xdr:col>62</xdr:col>
      <xdr:colOff>76200</xdr:colOff>
      <xdr:row>33</xdr:row>
      <xdr:rowOff>180975</xdr:rowOff>
    </xdr:to>
    <xdr:sp>
      <xdr:nvSpPr>
        <xdr:cNvPr id="53" name="大かっこ 53"/>
        <xdr:cNvSpPr>
          <a:spLocks/>
        </xdr:cNvSpPr>
      </xdr:nvSpPr>
      <xdr:spPr>
        <a:xfrm>
          <a:off x="102203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42</xdr:row>
      <xdr:rowOff>28575</xdr:rowOff>
    </xdr:from>
    <xdr:to>
      <xdr:col>48</xdr:col>
      <xdr:colOff>76200</xdr:colOff>
      <xdr:row>43</xdr:row>
      <xdr:rowOff>180975</xdr:rowOff>
    </xdr:to>
    <xdr:sp>
      <xdr:nvSpPr>
        <xdr:cNvPr id="54" name="大かっこ 54"/>
        <xdr:cNvSpPr>
          <a:spLocks/>
        </xdr:cNvSpPr>
      </xdr:nvSpPr>
      <xdr:spPr>
        <a:xfrm>
          <a:off x="77247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37</xdr:row>
      <xdr:rowOff>28575</xdr:rowOff>
    </xdr:from>
    <xdr:to>
      <xdr:col>62</xdr:col>
      <xdr:colOff>76200</xdr:colOff>
      <xdr:row>38</xdr:row>
      <xdr:rowOff>180975</xdr:rowOff>
    </xdr:to>
    <xdr:sp>
      <xdr:nvSpPr>
        <xdr:cNvPr id="55" name="大かっこ 55"/>
        <xdr:cNvSpPr>
          <a:spLocks/>
        </xdr:cNvSpPr>
      </xdr:nvSpPr>
      <xdr:spPr>
        <a:xfrm>
          <a:off x="102203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42</xdr:row>
      <xdr:rowOff>28575</xdr:rowOff>
    </xdr:from>
    <xdr:to>
      <xdr:col>55</xdr:col>
      <xdr:colOff>76200</xdr:colOff>
      <xdr:row>43</xdr:row>
      <xdr:rowOff>180975</xdr:rowOff>
    </xdr:to>
    <xdr:sp>
      <xdr:nvSpPr>
        <xdr:cNvPr id="56" name="大かっこ 56"/>
        <xdr:cNvSpPr>
          <a:spLocks/>
        </xdr:cNvSpPr>
      </xdr:nvSpPr>
      <xdr:spPr>
        <a:xfrm>
          <a:off x="89725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12</xdr:row>
      <xdr:rowOff>28575</xdr:rowOff>
    </xdr:from>
    <xdr:to>
      <xdr:col>13</xdr:col>
      <xdr:colOff>76200</xdr:colOff>
      <xdr:row>13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4859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28575</xdr:rowOff>
    </xdr:from>
    <xdr:to>
      <xdr:col>13</xdr:col>
      <xdr:colOff>76200</xdr:colOff>
      <xdr:row>18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14859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28575</xdr:rowOff>
    </xdr:from>
    <xdr:to>
      <xdr:col>13</xdr:col>
      <xdr:colOff>76200</xdr:colOff>
      <xdr:row>23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14859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28575</xdr:rowOff>
    </xdr:from>
    <xdr:to>
      <xdr:col>13</xdr:col>
      <xdr:colOff>76200</xdr:colOff>
      <xdr:row>28</xdr:row>
      <xdr:rowOff>180975</xdr:rowOff>
    </xdr:to>
    <xdr:sp>
      <xdr:nvSpPr>
        <xdr:cNvPr id="4" name="大かっこ 4"/>
        <xdr:cNvSpPr>
          <a:spLocks/>
        </xdr:cNvSpPr>
      </xdr:nvSpPr>
      <xdr:spPr>
        <a:xfrm>
          <a:off x="148590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28575</xdr:rowOff>
    </xdr:from>
    <xdr:to>
      <xdr:col>13</xdr:col>
      <xdr:colOff>76200</xdr:colOff>
      <xdr:row>33</xdr:row>
      <xdr:rowOff>180975</xdr:rowOff>
    </xdr:to>
    <xdr:sp>
      <xdr:nvSpPr>
        <xdr:cNvPr id="5" name="大かっこ 5"/>
        <xdr:cNvSpPr>
          <a:spLocks/>
        </xdr:cNvSpPr>
      </xdr:nvSpPr>
      <xdr:spPr>
        <a:xfrm>
          <a:off x="148590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37</xdr:row>
      <xdr:rowOff>28575</xdr:rowOff>
    </xdr:from>
    <xdr:to>
      <xdr:col>13</xdr:col>
      <xdr:colOff>76200</xdr:colOff>
      <xdr:row>38</xdr:row>
      <xdr:rowOff>180975</xdr:rowOff>
    </xdr:to>
    <xdr:sp>
      <xdr:nvSpPr>
        <xdr:cNvPr id="6" name="大かっこ 6"/>
        <xdr:cNvSpPr>
          <a:spLocks/>
        </xdr:cNvSpPr>
      </xdr:nvSpPr>
      <xdr:spPr>
        <a:xfrm>
          <a:off x="14859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28575</xdr:rowOff>
    </xdr:from>
    <xdr:to>
      <xdr:col>13</xdr:col>
      <xdr:colOff>76200</xdr:colOff>
      <xdr:row>43</xdr:row>
      <xdr:rowOff>180975</xdr:rowOff>
    </xdr:to>
    <xdr:sp>
      <xdr:nvSpPr>
        <xdr:cNvPr id="7" name="大かっこ 7"/>
        <xdr:cNvSpPr>
          <a:spLocks/>
        </xdr:cNvSpPr>
      </xdr:nvSpPr>
      <xdr:spPr>
        <a:xfrm>
          <a:off x="148590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7</xdr:row>
      <xdr:rowOff>28575</xdr:rowOff>
    </xdr:from>
    <xdr:to>
      <xdr:col>41</xdr:col>
      <xdr:colOff>76200</xdr:colOff>
      <xdr:row>8</xdr:row>
      <xdr:rowOff>180975</xdr:rowOff>
    </xdr:to>
    <xdr:sp>
      <xdr:nvSpPr>
        <xdr:cNvPr id="8" name="大かっこ 8"/>
        <xdr:cNvSpPr>
          <a:spLocks/>
        </xdr:cNvSpPr>
      </xdr:nvSpPr>
      <xdr:spPr>
        <a:xfrm>
          <a:off x="647700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12</xdr:row>
      <xdr:rowOff>28575</xdr:rowOff>
    </xdr:from>
    <xdr:to>
      <xdr:col>41</xdr:col>
      <xdr:colOff>76200</xdr:colOff>
      <xdr:row>13</xdr:row>
      <xdr:rowOff>180975</xdr:rowOff>
    </xdr:to>
    <xdr:sp>
      <xdr:nvSpPr>
        <xdr:cNvPr id="9" name="大かっこ 9"/>
        <xdr:cNvSpPr>
          <a:spLocks/>
        </xdr:cNvSpPr>
      </xdr:nvSpPr>
      <xdr:spPr>
        <a:xfrm>
          <a:off x="647700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28575</xdr:rowOff>
    </xdr:from>
    <xdr:to>
      <xdr:col>20</xdr:col>
      <xdr:colOff>76200</xdr:colOff>
      <xdr:row>28</xdr:row>
      <xdr:rowOff>180975</xdr:rowOff>
    </xdr:to>
    <xdr:sp>
      <xdr:nvSpPr>
        <xdr:cNvPr id="10" name="大かっこ 10"/>
        <xdr:cNvSpPr>
          <a:spLocks/>
        </xdr:cNvSpPr>
      </xdr:nvSpPr>
      <xdr:spPr>
        <a:xfrm>
          <a:off x="27336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28575</xdr:rowOff>
    </xdr:from>
    <xdr:to>
      <xdr:col>41</xdr:col>
      <xdr:colOff>76200</xdr:colOff>
      <xdr:row>18</xdr:row>
      <xdr:rowOff>180975</xdr:rowOff>
    </xdr:to>
    <xdr:sp>
      <xdr:nvSpPr>
        <xdr:cNvPr id="11" name="大かっこ 11"/>
        <xdr:cNvSpPr>
          <a:spLocks/>
        </xdr:cNvSpPr>
      </xdr:nvSpPr>
      <xdr:spPr>
        <a:xfrm>
          <a:off x="647700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28575</xdr:rowOff>
    </xdr:from>
    <xdr:to>
      <xdr:col>27</xdr:col>
      <xdr:colOff>76200</xdr:colOff>
      <xdr:row>28</xdr:row>
      <xdr:rowOff>180975</xdr:rowOff>
    </xdr:to>
    <xdr:sp>
      <xdr:nvSpPr>
        <xdr:cNvPr id="12" name="大かっこ 12"/>
        <xdr:cNvSpPr>
          <a:spLocks/>
        </xdr:cNvSpPr>
      </xdr:nvSpPr>
      <xdr:spPr>
        <a:xfrm>
          <a:off x="39814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27</xdr:row>
      <xdr:rowOff>28575</xdr:rowOff>
    </xdr:from>
    <xdr:to>
      <xdr:col>34</xdr:col>
      <xdr:colOff>76200</xdr:colOff>
      <xdr:row>28</xdr:row>
      <xdr:rowOff>180975</xdr:rowOff>
    </xdr:to>
    <xdr:sp>
      <xdr:nvSpPr>
        <xdr:cNvPr id="13" name="大かっこ 13"/>
        <xdr:cNvSpPr>
          <a:spLocks/>
        </xdr:cNvSpPr>
      </xdr:nvSpPr>
      <xdr:spPr>
        <a:xfrm>
          <a:off x="52292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22</xdr:row>
      <xdr:rowOff>28575</xdr:rowOff>
    </xdr:from>
    <xdr:to>
      <xdr:col>41</xdr:col>
      <xdr:colOff>76200</xdr:colOff>
      <xdr:row>23</xdr:row>
      <xdr:rowOff>180975</xdr:rowOff>
    </xdr:to>
    <xdr:sp>
      <xdr:nvSpPr>
        <xdr:cNvPr id="14" name="大かっこ 14"/>
        <xdr:cNvSpPr>
          <a:spLocks/>
        </xdr:cNvSpPr>
      </xdr:nvSpPr>
      <xdr:spPr>
        <a:xfrm>
          <a:off x="647700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28575</xdr:rowOff>
    </xdr:from>
    <xdr:to>
      <xdr:col>55</xdr:col>
      <xdr:colOff>76200</xdr:colOff>
      <xdr:row>28</xdr:row>
      <xdr:rowOff>180975</xdr:rowOff>
    </xdr:to>
    <xdr:sp>
      <xdr:nvSpPr>
        <xdr:cNvPr id="15" name="大かっこ 15"/>
        <xdr:cNvSpPr>
          <a:spLocks/>
        </xdr:cNvSpPr>
      </xdr:nvSpPr>
      <xdr:spPr>
        <a:xfrm>
          <a:off x="8972550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37</xdr:row>
      <xdr:rowOff>28575</xdr:rowOff>
    </xdr:from>
    <xdr:to>
      <xdr:col>41</xdr:col>
      <xdr:colOff>76200</xdr:colOff>
      <xdr:row>38</xdr:row>
      <xdr:rowOff>180975</xdr:rowOff>
    </xdr:to>
    <xdr:sp>
      <xdr:nvSpPr>
        <xdr:cNvPr id="16" name="大かっこ 16"/>
        <xdr:cNvSpPr>
          <a:spLocks/>
        </xdr:cNvSpPr>
      </xdr:nvSpPr>
      <xdr:spPr>
        <a:xfrm>
          <a:off x="647700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27</xdr:row>
      <xdr:rowOff>28575</xdr:rowOff>
    </xdr:from>
    <xdr:to>
      <xdr:col>48</xdr:col>
      <xdr:colOff>76200</xdr:colOff>
      <xdr:row>28</xdr:row>
      <xdr:rowOff>180975</xdr:rowOff>
    </xdr:to>
    <xdr:sp>
      <xdr:nvSpPr>
        <xdr:cNvPr id="17" name="大かっこ 17"/>
        <xdr:cNvSpPr>
          <a:spLocks/>
        </xdr:cNvSpPr>
      </xdr:nvSpPr>
      <xdr:spPr>
        <a:xfrm>
          <a:off x="772477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27</xdr:row>
      <xdr:rowOff>28575</xdr:rowOff>
    </xdr:from>
    <xdr:to>
      <xdr:col>62</xdr:col>
      <xdr:colOff>76200</xdr:colOff>
      <xdr:row>28</xdr:row>
      <xdr:rowOff>180975</xdr:rowOff>
    </xdr:to>
    <xdr:sp>
      <xdr:nvSpPr>
        <xdr:cNvPr id="18" name="大かっこ 18"/>
        <xdr:cNvSpPr>
          <a:spLocks/>
        </xdr:cNvSpPr>
      </xdr:nvSpPr>
      <xdr:spPr>
        <a:xfrm>
          <a:off x="10220325" y="5772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32</xdr:row>
      <xdr:rowOff>19050</xdr:rowOff>
    </xdr:from>
    <xdr:to>
      <xdr:col>41</xdr:col>
      <xdr:colOff>76200</xdr:colOff>
      <xdr:row>33</xdr:row>
      <xdr:rowOff>180975</xdr:rowOff>
    </xdr:to>
    <xdr:sp>
      <xdr:nvSpPr>
        <xdr:cNvPr id="19" name="大かっこ 97"/>
        <xdr:cNvSpPr>
          <a:spLocks/>
        </xdr:cNvSpPr>
      </xdr:nvSpPr>
      <xdr:spPr>
        <a:xfrm>
          <a:off x="6477000" y="6810375"/>
          <a:ext cx="6381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42</xdr:row>
      <xdr:rowOff>19050</xdr:rowOff>
    </xdr:from>
    <xdr:to>
      <xdr:col>41</xdr:col>
      <xdr:colOff>76200</xdr:colOff>
      <xdr:row>43</xdr:row>
      <xdr:rowOff>190500</xdr:rowOff>
    </xdr:to>
    <xdr:sp>
      <xdr:nvSpPr>
        <xdr:cNvPr id="20" name="大かっこ 112"/>
        <xdr:cNvSpPr>
          <a:spLocks/>
        </xdr:cNvSpPr>
      </xdr:nvSpPr>
      <xdr:spPr>
        <a:xfrm>
          <a:off x="6477000" y="8905875"/>
          <a:ext cx="6381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28575</xdr:rowOff>
    </xdr:from>
    <xdr:to>
      <xdr:col>20</xdr:col>
      <xdr:colOff>76200</xdr:colOff>
      <xdr:row>8</xdr:row>
      <xdr:rowOff>180975</xdr:rowOff>
    </xdr:to>
    <xdr:sp>
      <xdr:nvSpPr>
        <xdr:cNvPr id="21" name="大かっこ 21"/>
        <xdr:cNvSpPr>
          <a:spLocks/>
        </xdr:cNvSpPr>
      </xdr:nvSpPr>
      <xdr:spPr>
        <a:xfrm>
          <a:off x="27336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7</xdr:row>
      <xdr:rowOff>28575</xdr:rowOff>
    </xdr:from>
    <xdr:to>
      <xdr:col>27</xdr:col>
      <xdr:colOff>76200</xdr:colOff>
      <xdr:row>8</xdr:row>
      <xdr:rowOff>180975</xdr:rowOff>
    </xdr:to>
    <xdr:sp>
      <xdr:nvSpPr>
        <xdr:cNvPr id="22" name="大かっこ 22"/>
        <xdr:cNvSpPr>
          <a:spLocks/>
        </xdr:cNvSpPr>
      </xdr:nvSpPr>
      <xdr:spPr>
        <a:xfrm>
          <a:off x="39814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7</xdr:row>
      <xdr:rowOff>28575</xdr:rowOff>
    </xdr:from>
    <xdr:to>
      <xdr:col>34</xdr:col>
      <xdr:colOff>76200</xdr:colOff>
      <xdr:row>8</xdr:row>
      <xdr:rowOff>180975</xdr:rowOff>
    </xdr:to>
    <xdr:sp>
      <xdr:nvSpPr>
        <xdr:cNvPr id="23" name="大かっこ 23"/>
        <xdr:cNvSpPr>
          <a:spLocks/>
        </xdr:cNvSpPr>
      </xdr:nvSpPr>
      <xdr:spPr>
        <a:xfrm>
          <a:off x="52292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7</xdr:row>
      <xdr:rowOff>28575</xdr:rowOff>
    </xdr:from>
    <xdr:to>
      <xdr:col>48</xdr:col>
      <xdr:colOff>76200</xdr:colOff>
      <xdr:row>8</xdr:row>
      <xdr:rowOff>180975</xdr:rowOff>
    </xdr:to>
    <xdr:sp>
      <xdr:nvSpPr>
        <xdr:cNvPr id="24" name="大かっこ 24"/>
        <xdr:cNvSpPr>
          <a:spLocks/>
        </xdr:cNvSpPr>
      </xdr:nvSpPr>
      <xdr:spPr>
        <a:xfrm>
          <a:off x="772477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7</xdr:row>
      <xdr:rowOff>28575</xdr:rowOff>
    </xdr:from>
    <xdr:to>
      <xdr:col>55</xdr:col>
      <xdr:colOff>76200</xdr:colOff>
      <xdr:row>8</xdr:row>
      <xdr:rowOff>180975</xdr:rowOff>
    </xdr:to>
    <xdr:sp>
      <xdr:nvSpPr>
        <xdr:cNvPr id="25" name="大かっこ 25"/>
        <xdr:cNvSpPr>
          <a:spLocks/>
        </xdr:cNvSpPr>
      </xdr:nvSpPr>
      <xdr:spPr>
        <a:xfrm>
          <a:off x="8972550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7</xdr:row>
      <xdr:rowOff>28575</xdr:rowOff>
    </xdr:from>
    <xdr:to>
      <xdr:col>62</xdr:col>
      <xdr:colOff>76200</xdr:colOff>
      <xdr:row>8</xdr:row>
      <xdr:rowOff>180975</xdr:rowOff>
    </xdr:to>
    <xdr:sp>
      <xdr:nvSpPr>
        <xdr:cNvPr id="26" name="大かっこ 26"/>
        <xdr:cNvSpPr>
          <a:spLocks/>
        </xdr:cNvSpPr>
      </xdr:nvSpPr>
      <xdr:spPr>
        <a:xfrm>
          <a:off x="10220325" y="15811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28575</xdr:rowOff>
    </xdr:from>
    <xdr:to>
      <xdr:col>27</xdr:col>
      <xdr:colOff>76200</xdr:colOff>
      <xdr:row>13</xdr:row>
      <xdr:rowOff>180975</xdr:rowOff>
    </xdr:to>
    <xdr:sp>
      <xdr:nvSpPr>
        <xdr:cNvPr id="27" name="大かっこ 27"/>
        <xdr:cNvSpPr>
          <a:spLocks/>
        </xdr:cNvSpPr>
      </xdr:nvSpPr>
      <xdr:spPr>
        <a:xfrm>
          <a:off x="39814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28575</xdr:rowOff>
    </xdr:from>
    <xdr:to>
      <xdr:col>20</xdr:col>
      <xdr:colOff>76200</xdr:colOff>
      <xdr:row>18</xdr:row>
      <xdr:rowOff>180975</xdr:rowOff>
    </xdr:to>
    <xdr:sp>
      <xdr:nvSpPr>
        <xdr:cNvPr id="28" name="大かっこ 28"/>
        <xdr:cNvSpPr>
          <a:spLocks/>
        </xdr:cNvSpPr>
      </xdr:nvSpPr>
      <xdr:spPr>
        <a:xfrm>
          <a:off x="27336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12</xdr:row>
      <xdr:rowOff>28575</xdr:rowOff>
    </xdr:from>
    <xdr:to>
      <xdr:col>34</xdr:col>
      <xdr:colOff>76200</xdr:colOff>
      <xdr:row>13</xdr:row>
      <xdr:rowOff>180975</xdr:rowOff>
    </xdr:to>
    <xdr:sp>
      <xdr:nvSpPr>
        <xdr:cNvPr id="29" name="大かっこ 29"/>
        <xdr:cNvSpPr>
          <a:spLocks/>
        </xdr:cNvSpPr>
      </xdr:nvSpPr>
      <xdr:spPr>
        <a:xfrm>
          <a:off x="52292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28575</xdr:rowOff>
    </xdr:from>
    <xdr:to>
      <xdr:col>20</xdr:col>
      <xdr:colOff>76200</xdr:colOff>
      <xdr:row>23</xdr:row>
      <xdr:rowOff>180975</xdr:rowOff>
    </xdr:to>
    <xdr:sp>
      <xdr:nvSpPr>
        <xdr:cNvPr id="30" name="大かっこ 30"/>
        <xdr:cNvSpPr>
          <a:spLocks/>
        </xdr:cNvSpPr>
      </xdr:nvSpPr>
      <xdr:spPr>
        <a:xfrm>
          <a:off x="27336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17</xdr:row>
      <xdr:rowOff>28575</xdr:rowOff>
    </xdr:from>
    <xdr:to>
      <xdr:col>34</xdr:col>
      <xdr:colOff>76200</xdr:colOff>
      <xdr:row>18</xdr:row>
      <xdr:rowOff>180975</xdr:rowOff>
    </xdr:to>
    <xdr:sp>
      <xdr:nvSpPr>
        <xdr:cNvPr id="31" name="大かっこ 31"/>
        <xdr:cNvSpPr>
          <a:spLocks/>
        </xdr:cNvSpPr>
      </xdr:nvSpPr>
      <xdr:spPr>
        <a:xfrm>
          <a:off x="52292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22</xdr:row>
      <xdr:rowOff>28575</xdr:rowOff>
    </xdr:from>
    <xdr:to>
      <xdr:col>27</xdr:col>
      <xdr:colOff>76200</xdr:colOff>
      <xdr:row>23</xdr:row>
      <xdr:rowOff>180975</xdr:rowOff>
    </xdr:to>
    <xdr:sp>
      <xdr:nvSpPr>
        <xdr:cNvPr id="32" name="大かっこ 32"/>
        <xdr:cNvSpPr>
          <a:spLocks/>
        </xdr:cNvSpPr>
      </xdr:nvSpPr>
      <xdr:spPr>
        <a:xfrm>
          <a:off x="39814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12</xdr:row>
      <xdr:rowOff>28575</xdr:rowOff>
    </xdr:from>
    <xdr:to>
      <xdr:col>48</xdr:col>
      <xdr:colOff>76200</xdr:colOff>
      <xdr:row>13</xdr:row>
      <xdr:rowOff>180975</xdr:rowOff>
    </xdr:to>
    <xdr:sp>
      <xdr:nvSpPr>
        <xdr:cNvPr id="33" name="大かっこ 33"/>
        <xdr:cNvSpPr>
          <a:spLocks/>
        </xdr:cNvSpPr>
      </xdr:nvSpPr>
      <xdr:spPr>
        <a:xfrm>
          <a:off x="772477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28575</xdr:rowOff>
    </xdr:from>
    <xdr:to>
      <xdr:col>20</xdr:col>
      <xdr:colOff>76200</xdr:colOff>
      <xdr:row>33</xdr:row>
      <xdr:rowOff>180975</xdr:rowOff>
    </xdr:to>
    <xdr:sp>
      <xdr:nvSpPr>
        <xdr:cNvPr id="34" name="大かっこ 34"/>
        <xdr:cNvSpPr>
          <a:spLocks/>
        </xdr:cNvSpPr>
      </xdr:nvSpPr>
      <xdr:spPr>
        <a:xfrm>
          <a:off x="273367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12</xdr:row>
      <xdr:rowOff>28575</xdr:rowOff>
    </xdr:from>
    <xdr:to>
      <xdr:col>55</xdr:col>
      <xdr:colOff>76200</xdr:colOff>
      <xdr:row>13</xdr:row>
      <xdr:rowOff>180975</xdr:rowOff>
    </xdr:to>
    <xdr:sp>
      <xdr:nvSpPr>
        <xdr:cNvPr id="35" name="大かっこ 35"/>
        <xdr:cNvSpPr>
          <a:spLocks/>
        </xdr:cNvSpPr>
      </xdr:nvSpPr>
      <xdr:spPr>
        <a:xfrm>
          <a:off x="8972550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37</xdr:row>
      <xdr:rowOff>28575</xdr:rowOff>
    </xdr:from>
    <xdr:to>
      <xdr:col>20</xdr:col>
      <xdr:colOff>76200</xdr:colOff>
      <xdr:row>38</xdr:row>
      <xdr:rowOff>180975</xdr:rowOff>
    </xdr:to>
    <xdr:sp>
      <xdr:nvSpPr>
        <xdr:cNvPr id="36" name="大かっこ 36"/>
        <xdr:cNvSpPr>
          <a:spLocks/>
        </xdr:cNvSpPr>
      </xdr:nvSpPr>
      <xdr:spPr>
        <a:xfrm>
          <a:off x="27336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12</xdr:row>
      <xdr:rowOff>28575</xdr:rowOff>
    </xdr:from>
    <xdr:to>
      <xdr:col>62</xdr:col>
      <xdr:colOff>76200</xdr:colOff>
      <xdr:row>13</xdr:row>
      <xdr:rowOff>180975</xdr:rowOff>
    </xdr:to>
    <xdr:sp>
      <xdr:nvSpPr>
        <xdr:cNvPr id="37" name="大かっこ 37"/>
        <xdr:cNvSpPr>
          <a:spLocks/>
        </xdr:cNvSpPr>
      </xdr:nvSpPr>
      <xdr:spPr>
        <a:xfrm>
          <a:off x="10220325" y="2628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28575</xdr:rowOff>
    </xdr:from>
    <xdr:to>
      <xdr:col>20</xdr:col>
      <xdr:colOff>76200</xdr:colOff>
      <xdr:row>43</xdr:row>
      <xdr:rowOff>180975</xdr:rowOff>
    </xdr:to>
    <xdr:sp>
      <xdr:nvSpPr>
        <xdr:cNvPr id="38" name="大かっこ 38"/>
        <xdr:cNvSpPr>
          <a:spLocks/>
        </xdr:cNvSpPr>
      </xdr:nvSpPr>
      <xdr:spPr>
        <a:xfrm>
          <a:off x="27336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17</xdr:row>
      <xdr:rowOff>28575</xdr:rowOff>
    </xdr:from>
    <xdr:to>
      <xdr:col>48</xdr:col>
      <xdr:colOff>76200</xdr:colOff>
      <xdr:row>18</xdr:row>
      <xdr:rowOff>180975</xdr:rowOff>
    </xdr:to>
    <xdr:sp>
      <xdr:nvSpPr>
        <xdr:cNvPr id="39" name="大かっこ 39"/>
        <xdr:cNvSpPr>
          <a:spLocks/>
        </xdr:cNvSpPr>
      </xdr:nvSpPr>
      <xdr:spPr>
        <a:xfrm>
          <a:off x="772477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32</xdr:row>
      <xdr:rowOff>28575</xdr:rowOff>
    </xdr:from>
    <xdr:to>
      <xdr:col>27</xdr:col>
      <xdr:colOff>76200</xdr:colOff>
      <xdr:row>33</xdr:row>
      <xdr:rowOff>180975</xdr:rowOff>
    </xdr:to>
    <xdr:sp>
      <xdr:nvSpPr>
        <xdr:cNvPr id="40" name="大かっこ 40"/>
        <xdr:cNvSpPr>
          <a:spLocks/>
        </xdr:cNvSpPr>
      </xdr:nvSpPr>
      <xdr:spPr>
        <a:xfrm>
          <a:off x="39814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22</xdr:row>
      <xdr:rowOff>28575</xdr:rowOff>
    </xdr:from>
    <xdr:to>
      <xdr:col>48</xdr:col>
      <xdr:colOff>76200</xdr:colOff>
      <xdr:row>23</xdr:row>
      <xdr:rowOff>180975</xdr:rowOff>
    </xdr:to>
    <xdr:sp>
      <xdr:nvSpPr>
        <xdr:cNvPr id="41" name="大かっこ 41"/>
        <xdr:cNvSpPr>
          <a:spLocks/>
        </xdr:cNvSpPr>
      </xdr:nvSpPr>
      <xdr:spPr>
        <a:xfrm>
          <a:off x="772477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32</xdr:row>
      <xdr:rowOff>28575</xdr:rowOff>
    </xdr:from>
    <xdr:to>
      <xdr:col>34</xdr:col>
      <xdr:colOff>76200</xdr:colOff>
      <xdr:row>33</xdr:row>
      <xdr:rowOff>180975</xdr:rowOff>
    </xdr:to>
    <xdr:sp>
      <xdr:nvSpPr>
        <xdr:cNvPr id="42" name="大かっこ 42"/>
        <xdr:cNvSpPr>
          <a:spLocks/>
        </xdr:cNvSpPr>
      </xdr:nvSpPr>
      <xdr:spPr>
        <a:xfrm>
          <a:off x="52292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17</xdr:row>
      <xdr:rowOff>28575</xdr:rowOff>
    </xdr:from>
    <xdr:to>
      <xdr:col>55</xdr:col>
      <xdr:colOff>76200</xdr:colOff>
      <xdr:row>18</xdr:row>
      <xdr:rowOff>180975</xdr:rowOff>
    </xdr:to>
    <xdr:sp>
      <xdr:nvSpPr>
        <xdr:cNvPr id="43" name="大かっこ 43"/>
        <xdr:cNvSpPr>
          <a:spLocks/>
        </xdr:cNvSpPr>
      </xdr:nvSpPr>
      <xdr:spPr>
        <a:xfrm>
          <a:off x="8972550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37</xdr:row>
      <xdr:rowOff>28575</xdr:rowOff>
    </xdr:from>
    <xdr:to>
      <xdr:col>27</xdr:col>
      <xdr:colOff>76200</xdr:colOff>
      <xdr:row>38</xdr:row>
      <xdr:rowOff>180975</xdr:rowOff>
    </xdr:to>
    <xdr:sp>
      <xdr:nvSpPr>
        <xdr:cNvPr id="44" name="大かっこ 44"/>
        <xdr:cNvSpPr>
          <a:spLocks/>
        </xdr:cNvSpPr>
      </xdr:nvSpPr>
      <xdr:spPr>
        <a:xfrm>
          <a:off x="3981450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22</xdr:row>
      <xdr:rowOff>28575</xdr:rowOff>
    </xdr:from>
    <xdr:to>
      <xdr:col>55</xdr:col>
      <xdr:colOff>76200</xdr:colOff>
      <xdr:row>23</xdr:row>
      <xdr:rowOff>180975</xdr:rowOff>
    </xdr:to>
    <xdr:sp>
      <xdr:nvSpPr>
        <xdr:cNvPr id="45" name="大かっこ 45"/>
        <xdr:cNvSpPr>
          <a:spLocks/>
        </xdr:cNvSpPr>
      </xdr:nvSpPr>
      <xdr:spPr>
        <a:xfrm>
          <a:off x="8972550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37</xdr:row>
      <xdr:rowOff>28575</xdr:rowOff>
    </xdr:from>
    <xdr:to>
      <xdr:col>34</xdr:col>
      <xdr:colOff>76200</xdr:colOff>
      <xdr:row>38</xdr:row>
      <xdr:rowOff>180975</xdr:rowOff>
    </xdr:to>
    <xdr:sp>
      <xdr:nvSpPr>
        <xdr:cNvPr id="46" name="大かっこ 46"/>
        <xdr:cNvSpPr>
          <a:spLocks/>
        </xdr:cNvSpPr>
      </xdr:nvSpPr>
      <xdr:spPr>
        <a:xfrm>
          <a:off x="52292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17</xdr:row>
      <xdr:rowOff>28575</xdr:rowOff>
    </xdr:from>
    <xdr:to>
      <xdr:col>62</xdr:col>
      <xdr:colOff>76200</xdr:colOff>
      <xdr:row>18</xdr:row>
      <xdr:rowOff>180975</xdr:rowOff>
    </xdr:to>
    <xdr:sp>
      <xdr:nvSpPr>
        <xdr:cNvPr id="47" name="大かっこ 47"/>
        <xdr:cNvSpPr>
          <a:spLocks/>
        </xdr:cNvSpPr>
      </xdr:nvSpPr>
      <xdr:spPr>
        <a:xfrm>
          <a:off x="10220325" y="3676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42</xdr:row>
      <xdr:rowOff>28575</xdr:rowOff>
    </xdr:from>
    <xdr:to>
      <xdr:col>27</xdr:col>
      <xdr:colOff>76200</xdr:colOff>
      <xdr:row>43</xdr:row>
      <xdr:rowOff>180975</xdr:rowOff>
    </xdr:to>
    <xdr:sp>
      <xdr:nvSpPr>
        <xdr:cNvPr id="48" name="大かっこ 48"/>
        <xdr:cNvSpPr>
          <a:spLocks/>
        </xdr:cNvSpPr>
      </xdr:nvSpPr>
      <xdr:spPr>
        <a:xfrm>
          <a:off x="39814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22</xdr:row>
      <xdr:rowOff>28575</xdr:rowOff>
    </xdr:from>
    <xdr:to>
      <xdr:col>62</xdr:col>
      <xdr:colOff>76200</xdr:colOff>
      <xdr:row>23</xdr:row>
      <xdr:rowOff>180975</xdr:rowOff>
    </xdr:to>
    <xdr:sp>
      <xdr:nvSpPr>
        <xdr:cNvPr id="49" name="大かっこ 49"/>
        <xdr:cNvSpPr>
          <a:spLocks/>
        </xdr:cNvSpPr>
      </xdr:nvSpPr>
      <xdr:spPr>
        <a:xfrm>
          <a:off x="10220325" y="4724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42</xdr:row>
      <xdr:rowOff>28575</xdr:rowOff>
    </xdr:from>
    <xdr:to>
      <xdr:col>34</xdr:col>
      <xdr:colOff>76200</xdr:colOff>
      <xdr:row>43</xdr:row>
      <xdr:rowOff>180975</xdr:rowOff>
    </xdr:to>
    <xdr:sp>
      <xdr:nvSpPr>
        <xdr:cNvPr id="50" name="大かっこ 50"/>
        <xdr:cNvSpPr>
          <a:spLocks/>
        </xdr:cNvSpPr>
      </xdr:nvSpPr>
      <xdr:spPr>
        <a:xfrm>
          <a:off x="522922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32</xdr:row>
      <xdr:rowOff>28575</xdr:rowOff>
    </xdr:from>
    <xdr:to>
      <xdr:col>55</xdr:col>
      <xdr:colOff>76200</xdr:colOff>
      <xdr:row>33</xdr:row>
      <xdr:rowOff>180975</xdr:rowOff>
    </xdr:to>
    <xdr:sp>
      <xdr:nvSpPr>
        <xdr:cNvPr id="51" name="大かっこ 51"/>
        <xdr:cNvSpPr>
          <a:spLocks/>
        </xdr:cNvSpPr>
      </xdr:nvSpPr>
      <xdr:spPr>
        <a:xfrm>
          <a:off x="8972550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37</xdr:row>
      <xdr:rowOff>28575</xdr:rowOff>
    </xdr:from>
    <xdr:to>
      <xdr:col>48</xdr:col>
      <xdr:colOff>76200</xdr:colOff>
      <xdr:row>38</xdr:row>
      <xdr:rowOff>180975</xdr:rowOff>
    </xdr:to>
    <xdr:sp>
      <xdr:nvSpPr>
        <xdr:cNvPr id="52" name="大かっこ 52"/>
        <xdr:cNvSpPr>
          <a:spLocks/>
        </xdr:cNvSpPr>
      </xdr:nvSpPr>
      <xdr:spPr>
        <a:xfrm>
          <a:off x="772477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32</xdr:row>
      <xdr:rowOff>28575</xdr:rowOff>
    </xdr:from>
    <xdr:to>
      <xdr:col>62</xdr:col>
      <xdr:colOff>76200</xdr:colOff>
      <xdr:row>33</xdr:row>
      <xdr:rowOff>180975</xdr:rowOff>
    </xdr:to>
    <xdr:sp>
      <xdr:nvSpPr>
        <xdr:cNvPr id="53" name="大かっこ 53"/>
        <xdr:cNvSpPr>
          <a:spLocks/>
        </xdr:cNvSpPr>
      </xdr:nvSpPr>
      <xdr:spPr>
        <a:xfrm>
          <a:off x="10220325" y="68199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42</xdr:row>
      <xdr:rowOff>28575</xdr:rowOff>
    </xdr:from>
    <xdr:to>
      <xdr:col>48</xdr:col>
      <xdr:colOff>76200</xdr:colOff>
      <xdr:row>43</xdr:row>
      <xdr:rowOff>180975</xdr:rowOff>
    </xdr:to>
    <xdr:sp>
      <xdr:nvSpPr>
        <xdr:cNvPr id="54" name="大かっこ 54"/>
        <xdr:cNvSpPr>
          <a:spLocks/>
        </xdr:cNvSpPr>
      </xdr:nvSpPr>
      <xdr:spPr>
        <a:xfrm>
          <a:off x="7724775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85725</xdr:colOff>
      <xdr:row>37</xdr:row>
      <xdr:rowOff>28575</xdr:rowOff>
    </xdr:from>
    <xdr:to>
      <xdr:col>62</xdr:col>
      <xdr:colOff>76200</xdr:colOff>
      <xdr:row>38</xdr:row>
      <xdr:rowOff>180975</xdr:rowOff>
    </xdr:to>
    <xdr:sp>
      <xdr:nvSpPr>
        <xdr:cNvPr id="55" name="大かっこ 55"/>
        <xdr:cNvSpPr>
          <a:spLocks/>
        </xdr:cNvSpPr>
      </xdr:nvSpPr>
      <xdr:spPr>
        <a:xfrm>
          <a:off x="10220325" y="786765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42</xdr:row>
      <xdr:rowOff>28575</xdr:rowOff>
    </xdr:from>
    <xdr:to>
      <xdr:col>55</xdr:col>
      <xdr:colOff>76200</xdr:colOff>
      <xdr:row>43</xdr:row>
      <xdr:rowOff>180975</xdr:rowOff>
    </xdr:to>
    <xdr:sp>
      <xdr:nvSpPr>
        <xdr:cNvPr id="56" name="大かっこ 56"/>
        <xdr:cNvSpPr>
          <a:spLocks/>
        </xdr:cNvSpPr>
      </xdr:nvSpPr>
      <xdr:spPr>
        <a:xfrm>
          <a:off x="8972550" y="8915400"/>
          <a:ext cx="6381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D44"/>
  <sheetViews>
    <sheetView tabSelected="1" view="pageBreakPreview" zoomScale="65" zoomScaleNormal="75" zoomScaleSheetLayoutView="65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1" sqref="B1:BV1"/>
    </sheetView>
  </sheetViews>
  <sheetFormatPr defaultColWidth="9.00390625" defaultRowHeight="13.5"/>
  <cols>
    <col min="1" max="1" width="0.6171875" style="0" customWidth="1"/>
    <col min="2" max="8" width="2.125" style="0" customWidth="1"/>
    <col min="9" max="9" width="2.875" style="0" customWidth="1"/>
    <col min="10" max="14" width="2.125" style="0" customWidth="1"/>
    <col min="15" max="16" width="2.875" style="0" customWidth="1"/>
    <col min="17" max="21" width="2.125" style="0" customWidth="1"/>
    <col min="22" max="23" width="2.875" style="0" customWidth="1"/>
    <col min="24" max="28" width="2.125" style="0" customWidth="1"/>
    <col min="29" max="30" width="2.875" style="0" customWidth="1"/>
    <col min="31" max="35" width="2.125" style="0" customWidth="1"/>
    <col min="36" max="37" width="2.875" style="0" customWidth="1"/>
    <col min="38" max="42" width="2.125" style="0" customWidth="1"/>
    <col min="43" max="44" width="2.875" style="0" customWidth="1"/>
    <col min="45" max="49" width="2.125" style="0" customWidth="1"/>
    <col min="50" max="51" width="2.875" style="0" customWidth="1"/>
    <col min="52" max="56" width="2.125" style="0" customWidth="1"/>
    <col min="57" max="58" width="2.875" style="0" customWidth="1"/>
    <col min="59" max="63" width="2.125" style="0" customWidth="1"/>
    <col min="64" max="64" width="2.875" style="0" customWidth="1"/>
    <col min="65" max="80" width="2.50390625" style="0" customWidth="1"/>
    <col min="81" max="81" width="0.6171875" style="0" customWidth="1"/>
  </cols>
  <sheetData>
    <row r="1" spans="2:80" ht="23.25" customHeight="1" thickBot="1">
      <c r="B1" s="3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>
        <v>40797</v>
      </c>
      <c r="BX1" s="5"/>
      <c r="BY1" s="5"/>
      <c r="BZ1" s="5"/>
      <c r="CA1" s="6" t="s">
        <v>55</v>
      </c>
      <c r="CB1" s="7"/>
    </row>
    <row r="2" spans="2:80" ht="16.5" customHeight="1">
      <c r="B2" s="8" t="s">
        <v>17</v>
      </c>
      <c r="C2" s="9"/>
      <c r="D2" s="9"/>
      <c r="E2" s="9"/>
      <c r="F2" s="9"/>
      <c r="G2" s="9"/>
      <c r="H2" s="10"/>
      <c r="I2" s="11" t="str">
        <f>B5</f>
        <v>泉</v>
      </c>
      <c r="J2" s="12"/>
      <c r="K2" s="12"/>
      <c r="L2" s="12"/>
      <c r="M2" s="12"/>
      <c r="N2" s="12"/>
      <c r="O2" s="12"/>
      <c r="P2" s="12" t="str">
        <f>B10</f>
        <v>浜田</v>
      </c>
      <c r="Q2" s="12"/>
      <c r="R2" s="12"/>
      <c r="S2" s="12"/>
      <c r="T2" s="12"/>
      <c r="U2" s="12"/>
      <c r="V2" s="12"/>
      <c r="W2" s="12" t="str">
        <f>B15</f>
        <v>松原</v>
      </c>
      <c r="X2" s="12"/>
      <c r="Y2" s="12"/>
      <c r="Z2" s="12"/>
      <c r="AA2" s="12"/>
      <c r="AB2" s="12"/>
      <c r="AC2" s="12"/>
      <c r="AD2" s="12" t="str">
        <f>B20</f>
        <v>遊佐</v>
      </c>
      <c r="AE2" s="12"/>
      <c r="AF2" s="12"/>
      <c r="AG2" s="12"/>
      <c r="AH2" s="12"/>
      <c r="AI2" s="12"/>
      <c r="AJ2" s="12"/>
      <c r="AK2" s="12" t="str">
        <f>B25</f>
        <v>琢成</v>
      </c>
      <c r="AL2" s="12"/>
      <c r="AM2" s="12"/>
      <c r="AN2" s="12"/>
      <c r="AO2" s="12"/>
      <c r="AP2" s="12"/>
      <c r="AQ2" s="12"/>
      <c r="AR2" s="12" t="str">
        <f>B30</f>
        <v>若浜</v>
      </c>
      <c r="AS2" s="12"/>
      <c r="AT2" s="12"/>
      <c r="AU2" s="12"/>
      <c r="AV2" s="12"/>
      <c r="AW2" s="12"/>
      <c r="AX2" s="12"/>
      <c r="AY2" s="12" t="str">
        <f>B35</f>
        <v>十坂</v>
      </c>
      <c r="AZ2" s="12"/>
      <c r="BA2" s="12"/>
      <c r="BB2" s="12"/>
      <c r="BC2" s="12"/>
      <c r="BD2" s="12"/>
      <c r="BE2" s="12"/>
      <c r="BF2" s="12" t="str">
        <f>B40</f>
        <v>亀城</v>
      </c>
      <c r="BG2" s="12"/>
      <c r="BH2" s="12"/>
      <c r="BI2" s="12"/>
      <c r="BJ2" s="12"/>
      <c r="BK2" s="12"/>
      <c r="BL2" s="13"/>
      <c r="BM2" s="14" t="s">
        <v>0</v>
      </c>
      <c r="BN2" s="15"/>
      <c r="BO2" s="15" t="s">
        <v>1</v>
      </c>
      <c r="BP2" s="15"/>
      <c r="BQ2" s="15" t="s">
        <v>2</v>
      </c>
      <c r="BR2" s="16"/>
      <c r="BS2" s="14" t="s">
        <v>3</v>
      </c>
      <c r="BT2" s="15"/>
      <c r="BU2" s="15" t="s">
        <v>4</v>
      </c>
      <c r="BV2" s="15"/>
      <c r="BW2" s="15" t="s">
        <v>5</v>
      </c>
      <c r="BX2" s="15"/>
      <c r="BY2" s="15" t="s">
        <v>16</v>
      </c>
      <c r="BZ2" s="17"/>
      <c r="CA2" s="18" t="s">
        <v>6</v>
      </c>
      <c r="CB2" s="19"/>
    </row>
    <row r="3" spans="2:80" ht="16.5" customHeight="1">
      <c r="B3" s="20"/>
      <c r="C3" s="21"/>
      <c r="D3" s="21"/>
      <c r="E3" s="21"/>
      <c r="F3" s="21"/>
      <c r="G3" s="21"/>
      <c r="H3" s="2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  <c r="BM3" s="26"/>
      <c r="BN3" s="27"/>
      <c r="BO3" s="27"/>
      <c r="BP3" s="27"/>
      <c r="BQ3" s="27"/>
      <c r="BR3" s="28"/>
      <c r="BS3" s="26"/>
      <c r="BT3" s="27"/>
      <c r="BU3" s="27"/>
      <c r="BV3" s="27"/>
      <c r="BW3" s="27"/>
      <c r="BX3" s="27"/>
      <c r="BY3" s="27"/>
      <c r="BZ3" s="29"/>
      <c r="CA3" s="30"/>
      <c r="CB3" s="31"/>
    </row>
    <row r="4" spans="2:80" ht="16.5" customHeight="1" thickBot="1">
      <c r="B4" s="32"/>
      <c r="C4" s="33"/>
      <c r="D4" s="33"/>
      <c r="E4" s="33"/>
      <c r="F4" s="33"/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38"/>
      <c r="BN4" s="39"/>
      <c r="BO4" s="39"/>
      <c r="BP4" s="39"/>
      <c r="BQ4" s="39"/>
      <c r="BR4" s="40"/>
      <c r="BS4" s="38"/>
      <c r="BT4" s="39"/>
      <c r="BU4" s="39"/>
      <c r="BV4" s="39"/>
      <c r="BW4" s="39"/>
      <c r="BX4" s="39"/>
      <c r="BY4" s="39"/>
      <c r="BZ4" s="41"/>
      <c r="CA4" s="42"/>
      <c r="CB4" s="43"/>
    </row>
    <row r="5" spans="2:80" ht="16.5" customHeight="1">
      <c r="B5" s="44" t="s">
        <v>10</v>
      </c>
      <c r="C5" s="45"/>
      <c r="D5" s="45"/>
      <c r="E5" s="45"/>
      <c r="F5" s="45"/>
      <c r="G5" s="45"/>
      <c r="H5" s="46"/>
      <c r="I5" s="47" t="s">
        <v>13</v>
      </c>
      <c r="J5" s="47"/>
      <c r="K5" s="47"/>
      <c r="L5" s="47"/>
      <c r="M5" s="47"/>
      <c r="N5" s="47"/>
      <c r="O5" s="48"/>
      <c r="P5" s="49">
        <v>40741</v>
      </c>
      <c r="Q5" s="50"/>
      <c r="R5" s="50"/>
      <c r="S5" s="50"/>
      <c r="T5" s="50"/>
      <c r="U5" s="50"/>
      <c r="V5" s="51"/>
      <c r="W5" s="52">
        <v>40761</v>
      </c>
      <c r="X5" s="50"/>
      <c r="Y5" s="50"/>
      <c r="Z5" s="50"/>
      <c r="AA5" s="50"/>
      <c r="AB5" s="50"/>
      <c r="AC5" s="51"/>
      <c r="AD5" s="52">
        <v>40727</v>
      </c>
      <c r="AE5" s="50"/>
      <c r="AF5" s="50"/>
      <c r="AG5" s="50"/>
      <c r="AH5" s="50"/>
      <c r="AI5" s="50"/>
      <c r="AJ5" s="51"/>
      <c r="AK5" s="50">
        <v>40797</v>
      </c>
      <c r="AL5" s="50"/>
      <c r="AM5" s="50"/>
      <c r="AN5" s="50"/>
      <c r="AO5" s="50"/>
      <c r="AP5" s="50"/>
      <c r="AQ5" s="51"/>
      <c r="AR5" s="52">
        <v>40761</v>
      </c>
      <c r="AS5" s="50"/>
      <c r="AT5" s="50"/>
      <c r="AU5" s="50"/>
      <c r="AV5" s="50"/>
      <c r="AW5" s="50"/>
      <c r="AX5" s="51"/>
      <c r="AY5" s="52">
        <v>40797</v>
      </c>
      <c r="AZ5" s="50"/>
      <c r="BA5" s="50"/>
      <c r="BB5" s="50"/>
      <c r="BC5" s="50"/>
      <c r="BD5" s="50"/>
      <c r="BE5" s="51"/>
      <c r="BF5" s="52">
        <v>40727</v>
      </c>
      <c r="BG5" s="50"/>
      <c r="BH5" s="50"/>
      <c r="BI5" s="50"/>
      <c r="BJ5" s="50"/>
      <c r="BK5" s="50"/>
      <c r="BL5" s="51"/>
      <c r="BM5" s="20">
        <f>COUNTIF(P7:BL7,"○")</f>
        <v>6</v>
      </c>
      <c r="BN5" s="53"/>
      <c r="BO5" s="54">
        <f>COUNTIF(P7:BL7,"△")</f>
        <v>0</v>
      </c>
      <c r="BP5" s="53"/>
      <c r="BQ5" s="54">
        <f>COUNTIF(P7:BL7,"●")</f>
        <v>1</v>
      </c>
      <c r="BR5" s="21"/>
      <c r="BS5" s="20">
        <f>BM5*3+BO5*1</f>
        <v>18</v>
      </c>
      <c r="BT5" s="53"/>
      <c r="BU5" s="54">
        <f>P8+W8+AD8+AK8+AR8+AY8+BF8</f>
        <v>19</v>
      </c>
      <c r="BV5" s="53"/>
      <c r="BW5" s="54">
        <f>V8+AC8+AJ8+AQ8+AX8+BE8+BL8</f>
        <v>8</v>
      </c>
      <c r="BX5" s="53"/>
      <c r="BY5" s="54">
        <f>BU5-BW5</f>
        <v>11</v>
      </c>
      <c r="BZ5" s="22"/>
      <c r="CA5" s="55">
        <f>RANK(BS5,$BS$5:$BT$44,0)</f>
        <v>1</v>
      </c>
      <c r="CB5" s="56"/>
    </row>
    <row r="6" spans="2:80" ht="16.5" customHeight="1">
      <c r="B6" s="57"/>
      <c r="C6" s="58"/>
      <c r="D6" s="58"/>
      <c r="E6" s="58"/>
      <c r="F6" s="58"/>
      <c r="G6" s="58"/>
      <c r="H6" s="59"/>
      <c r="I6" s="60" t="s">
        <v>14</v>
      </c>
      <c r="J6" s="61"/>
      <c r="K6" s="61"/>
      <c r="L6" s="61"/>
      <c r="M6" s="61"/>
      <c r="N6" s="61"/>
      <c r="O6" s="62"/>
      <c r="P6" s="63" t="s">
        <v>34</v>
      </c>
      <c r="Q6" s="64"/>
      <c r="R6" s="64"/>
      <c r="S6" s="64"/>
      <c r="T6" s="64"/>
      <c r="U6" s="64"/>
      <c r="V6" s="65"/>
      <c r="W6" s="63" t="s">
        <v>29</v>
      </c>
      <c r="X6" s="64"/>
      <c r="Y6" s="64"/>
      <c r="Z6" s="64"/>
      <c r="AA6" s="64"/>
      <c r="AB6" s="64"/>
      <c r="AC6" s="65"/>
      <c r="AD6" s="63" t="s">
        <v>30</v>
      </c>
      <c r="AE6" s="64"/>
      <c r="AF6" s="64"/>
      <c r="AG6" s="64"/>
      <c r="AH6" s="64"/>
      <c r="AI6" s="64"/>
      <c r="AJ6" s="65"/>
      <c r="AK6" s="64" t="s">
        <v>54</v>
      </c>
      <c r="AL6" s="64"/>
      <c r="AM6" s="64"/>
      <c r="AN6" s="64"/>
      <c r="AO6" s="64"/>
      <c r="AP6" s="64"/>
      <c r="AQ6" s="65"/>
      <c r="AR6" s="63" t="s">
        <v>29</v>
      </c>
      <c r="AS6" s="64"/>
      <c r="AT6" s="64"/>
      <c r="AU6" s="64"/>
      <c r="AV6" s="64"/>
      <c r="AW6" s="64"/>
      <c r="AX6" s="65"/>
      <c r="AY6" s="63" t="s">
        <v>53</v>
      </c>
      <c r="AZ6" s="64"/>
      <c r="BA6" s="64"/>
      <c r="BB6" s="64"/>
      <c r="BC6" s="64"/>
      <c r="BD6" s="64"/>
      <c r="BE6" s="65"/>
      <c r="BF6" s="63" t="s">
        <v>30</v>
      </c>
      <c r="BG6" s="64"/>
      <c r="BH6" s="64"/>
      <c r="BI6" s="64"/>
      <c r="BJ6" s="64"/>
      <c r="BK6" s="64"/>
      <c r="BL6" s="65"/>
      <c r="BM6" s="20"/>
      <c r="BN6" s="53"/>
      <c r="BO6" s="54"/>
      <c r="BP6" s="53"/>
      <c r="BQ6" s="54"/>
      <c r="BR6" s="21"/>
      <c r="BS6" s="20"/>
      <c r="BT6" s="53"/>
      <c r="BU6" s="54"/>
      <c r="BV6" s="53"/>
      <c r="BW6" s="54"/>
      <c r="BX6" s="53"/>
      <c r="BY6" s="54"/>
      <c r="BZ6" s="22"/>
      <c r="CA6" s="55"/>
      <c r="CB6" s="56"/>
    </row>
    <row r="7" spans="2:80" ht="16.5" customHeight="1">
      <c r="B7" s="57"/>
      <c r="C7" s="58"/>
      <c r="D7" s="58"/>
      <c r="E7" s="58"/>
      <c r="F7" s="58"/>
      <c r="G7" s="58"/>
      <c r="H7" s="59"/>
      <c r="I7" s="66" t="s">
        <v>15</v>
      </c>
      <c r="J7" s="66"/>
      <c r="K7" s="66"/>
      <c r="L7" s="66"/>
      <c r="M7" s="66"/>
      <c r="N7" s="66"/>
      <c r="O7" s="67"/>
      <c r="P7" s="68"/>
      <c r="Q7" s="69"/>
      <c r="R7" s="70" t="str">
        <f>IF(P8&gt;V8,"○",IF(P8=V8,"△","●"))</f>
        <v>○</v>
      </c>
      <c r="S7" s="70"/>
      <c r="T7" s="70"/>
      <c r="U7" s="69"/>
      <c r="V7" s="71"/>
      <c r="W7" s="68"/>
      <c r="X7" s="69"/>
      <c r="Y7" s="70" t="str">
        <f>IF(W8&gt;AC8,"○",IF(W8=AC8,"△","●"))</f>
        <v>●</v>
      </c>
      <c r="Z7" s="70"/>
      <c r="AA7" s="70"/>
      <c r="AB7" s="69"/>
      <c r="AC7" s="71"/>
      <c r="AD7" s="68"/>
      <c r="AE7" s="69"/>
      <c r="AF7" s="70" t="str">
        <f>IF(AD8&gt;AJ8,"○",IF(AD8=AJ8,"△","●"))</f>
        <v>○</v>
      </c>
      <c r="AG7" s="70"/>
      <c r="AH7" s="70"/>
      <c r="AI7" s="69"/>
      <c r="AJ7" s="71"/>
      <c r="AK7" s="68"/>
      <c r="AL7" s="69"/>
      <c r="AM7" s="70" t="str">
        <f>IF(AK8&gt;AQ8,"○",IF(AK8=AQ8,"△","●"))</f>
        <v>○</v>
      </c>
      <c r="AN7" s="70"/>
      <c r="AO7" s="70"/>
      <c r="AP7" s="69"/>
      <c r="AQ7" s="71"/>
      <c r="AR7" s="68"/>
      <c r="AS7" s="69"/>
      <c r="AT7" s="70" t="str">
        <f>IF(AR8&gt;AX8,"○",IF(AR8=AX8,"△","●"))</f>
        <v>○</v>
      </c>
      <c r="AU7" s="70"/>
      <c r="AV7" s="70"/>
      <c r="AW7" s="69"/>
      <c r="AX7" s="71"/>
      <c r="AY7" s="68"/>
      <c r="AZ7" s="69"/>
      <c r="BA7" s="70" t="str">
        <f>IF(AY8&gt;BE8,"○",IF(AY8=BE8,"△","●"))</f>
        <v>○</v>
      </c>
      <c r="BB7" s="70"/>
      <c r="BC7" s="70"/>
      <c r="BD7" s="69"/>
      <c r="BE7" s="71"/>
      <c r="BF7" s="68"/>
      <c r="BG7" s="69"/>
      <c r="BH7" s="70" t="str">
        <f>IF(BF8&gt;BL8,"○",IF(BF8=BL8,"△","●"))</f>
        <v>○</v>
      </c>
      <c r="BI7" s="70"/>
      <c r="BJ7" s="70"/>
      <c r="BK7" s="69"/>
      <c r="BL7" s="71"/>
      <c r="BM7" s="20"/>
      <c r="BN7" s="53"/>
      <c r="BO7" s="54"/>
      <c r="BP7" s="53"/>
      <c r="BQ7" s="54"/>
      <c r="BR7" s="21"/>
      <c r="BS7" s="20"/>
      <c r="BT7" s="53"/>
      <c r="BU7" s="54"/>
      <c r="BV7" s="53"/>
      <c r="BW7" s="54"/>
      <c r="BX7" s="53"/>
      <c r="BY7" s="54"/>
      <c r="BZ7" s="22"/>
      <c r="CA7" s="55"/>
      <c r="CB7" s="56"/>
    </row>
    <row r="8" spans="2:80" ht="16.5" customHeight="1">
      <c r="B8" s="57"/>
      <c r="C8" s="58"/>
      <c r="D8" s="58"/>
      <c r="E8" s="58"/>
      <c r="F8" s="58"/>
      <c r="G8" s="58"/>
      <c r="H8" s="59"/>
      <c r="I8" s="72"/>
      <c r="J8" s="72"/>
      <c r="K8" s="72"/>
      <c r="L8" s="72"/>
      <c r="M8" s="72"/>
      <c r="N8" s="72"/>
      <c r="O8" s="73"/>
      <c r="P8" s="74">
        <f>SUM(R8:R9)</f>
        <v>3</v>
      </c>
      <c r="Q8" s="75"/>
      <c r="R8" s="76">
        <v>1</v>
      </c>
      <c r="S8" s="77" t="s">
        <v>7</v>
      </c>
      <c r="T8" s="76">
        <v>0</v>
      </c>
      <c r="U8" s="75"/>
      <c r="V8" s="78">
        <f>SUM(T8:T9)</f>
        <v>1</v>
      </c>
      <c r="W8" s="74">
        <f>SUM(Y8:Y9)</f>
        <v>0</v>
      </c>
      <c r="X8" s="75"/>
      <c r="Y8" s="76">
        <v>0</v>
      </c>
      <c r="Z8" s="77" t="s">
        <v>7</v>
      </c>
      <c r="AA8" s="76">
        <v>1</v>
      </c>
      <c r="AB8" s="75"/>
      <c r="AC8" s="78">
        <f>SUM(AA8:AA9)</f>
        <v>1</v>
      </c>
      <c r="AD8" s="74">
        <f>SUM(AF8:AF9)</f>
        <v>4</v>
      </c>
      <c r="AE8" s="75"/>
      <c r="AF8" s="76">
        <v>3</v>
      </c>
      <c r="AG8" s="77" t="s">
        <v>7</v>
      </c>
      <c r="AH8" s="76">
        <v>0</v>
      </c>
      <c r="AI8" s="75"/>
      <c r="AJ8" s="78">
        <f>SUM(AH8:AH9)</f>
        <v>2</v>
      </c>
      <c r="AK8" s="74">
        <f>SUM(AM8:AM9)</f>
        <v>2</v>
      </c>
      <c r="AL8" s="75"/>
      <c r="AM8" s="76">
        <v>1</v>
      </c>
      <c r="AN8" s="77" t="s">
        <v>7</v>
      </c>
      <c r="AO8" s="76">
        <v>0</v>
      </c>
      <c r="AP8" s="75"/>
      <c r="AQ8" s="78">
        <f>SUM(AO8:AO9)</f>
        <v>1</v>
      </c>
      <c r="AR8" s="74">
        <f>SUM(AT8:AT9)</f>
        <v>3</v>
      </c>
      <c r="AS8" s="75"/>
      <c r="AT8" s="76">
        <v>2</v>
      </c>
      <c r="AU8" s="77" t="s">
        <v>7</v>
      </c>
      <c r="AV8" s="76">
        <v>0</v>
      </c>
      <c r="AW8" s="75"/>
      <c r="AX8" s="78">
        <f>SUM(AV8:AV9)</f>
        <v>1</v>
      </c>
      <c r="AY8" s="74">
        <f>SUM(BA8:BA9)</f>
        <v>3</v>
      </c>
      <c r="AZ8" s="75"/>
      <c r="BA8" s="76">
        <v>1</v>
      </c>
      <c r="BB8" s="77" t="s">
        <v>7</v>
      </c>
      <c r="BC8" s="76">
        <v>1</v>
      </c>
      <c r="BD8" s="75"/>
      <c r="BE8" s="78">
        <f>SUM(BC8:BC9)</f>
        <v>2</v>
      </c>
      <c r="BF8" s="74">
        <f>SUM(BH8:BH9)</f>
        <v>4</v>
      </c>
      <c r="BG8" s="75"/>
      <c r="BH8" s="76">
        <v>1</v>
      </c>
      <c r="BI8" s="77" t="s">
        <v>7</v>
      </c>
      <c r="BJ8" s="76">
        <v>0</v>
      </c>
      <c r="BK8" s="75"/>
      <c r="BL8" s="78">
        <f>SUM(BJ8:BJ9)</f>
        <v>0</v>
      </c>
      <c r="BM8" s="20"/>
      <c r="BN8" s="53"/>
      <c r="BO8" s="54"/>
      <c r="BP8" s="53"/>
      <c r="BQ8" s="54"/>
      <c r="BR8" s="21"/>
      <c r="BS8" s="20"/>
      <c r="BT8" s="53"/>
      <c r="BU8" s="54"/>
      <c r="BV8" s="53"/>
      <c r="BW8" s="54"/>
      <c r="BX8" s="53"/>
      <c r="BY8" s="54"/>
      <c r="BZ8" s="22"/>
      <c r="CA8" s="55"/>
      <c r="CB8" s="56"/>
    </row>
    <row r="9" spans="2:82" ht="16.5" customHeight="1">
      <c r="B9" s="79"/>
      <c r="C9" s="80"/>
      <c r="D9" s="80"/>
      <c r="E9" s="80"/>
      <c r="F9" s="80"/>
      <c r="G9" s="80"/>
      <c r="H9" s="81"/>
      <c r="I9" s="82"/>
      <c r="J9" s="82"/>
      <c r="K9" s="82"/>
      <c r="L9" s="82"/>
      <c r="M9" s="82"/>
      <c r="N9" s="82"/>
      <c r="O9" s="83"/>
      <c r="P9" s="84"/>
      <c r="Q9" s="85"/>
      <c r="R9" s="86">
        <v>2</v>
      </c>
      <c r="S9" s="87" t="s">
        <v>7</v>
      </c>
      <c r="T9" s="86">
        <v>1</v>
      </c>
      <c r="U9" s="85"/>
      <c r="V9" s="88"/>
      <c r="W9" s="84"/>
      <c r="X9" s="85"/>
      <c r="Y9" s="86">
        <v>0</v>
      </c>
      <c r="Z9" s="87" t="s">
        <v>7</v>
      </c>
      <c r="AA9" s="86">
        <v>0</v>
      </c>
      <c r="AB9" s="85"/>
      <c r="AC9" s="88"/>
      <c r="AD9" s="84"/>
      <c r="AE9" s="85"/>
      <c r="AF9" s="86">
        <v>1</v>
      </c>
      <c r="AG9" s="87" t="s">
        <v>7</v>
      </c>
      <c r="AH9" s="86">
        <v>2</v>
      </c>
      <c r="AI9" s="85"/>
      <c r="AJ9" s="88"/>
      <c r="AK9" s="84"/>
      <c r="AL9" s="85"/>
      <c r="AM9" s="86">
        <v>1</v>
      </c>
      <c r="AN9" s="87" t="s">
        <v>7</v>
      </c>
      <c r="AO9" s="86">
        <v>1</v>
      </c>
      <c r="AP9" s="85"/>
      <c r="AQ9" s="88"/>
      <c r="AR9" s="84"/>
      <c r="AS9" s="85"/>
      <c r="AT9" s="86">
        <v>1</v>
      </c>
      <c r="AU9" s="87" t="s">
        <v>7</v>
      </c>
      <c r="AV9" s="86">
        <v>1</v>
      </c>
      <c r="AW9" s="85"/>
      <c r="AX9" s="88"/>
      <c r="AY9" s="84"/>
      <c r="AZ9" s="85"/>
      <c r="BA9" s="86">
        <v>2</v>
      </c>
      <c r="BB9" s="87" t="s">
        <v>7</v>
      </c>
      <c r="BC9" s="86">
        <v>1</v>
      </c>
      <c r="BD9" s="85"/>
      <c r="BE9" s="88"/>
      <c r="BF9" s="84"/>
      <c r="BG9" s="85"/>
      <c r="BH9" s="86">
        <v>3</v>
      </c>
      <c r="BI9" s="87" t="s">
        <v>7</v>
      </c>
      <c r="BJ9" s="86">
        <v>0</v>
      </c>
      <c r="BK9" s="85"/>
      <c r="BL9" s="88"/>
      <c r="BM9" s="89"/>
      <c r="BN9" s="90"/>
      <c r="BO9" s="91"/>
      <c r="BP9" s="90"/>
      <c r="BQ9" s="91"/>
      <c r="BR9" s="92"/>
      <c r="BS9" s="89"/>
      <c r="BT9" s="90"/>
      <c r="BU9" s="91"/>
      <c r="BV9" s="90"/>
      <c r="BW9" s="91"/>
      <c r="BX9" s="90"/>
      <c r="BY9" s="91"/>
      <c r="BZ9" s="93"/>
      <c r="CA9" s="94"/>
      <c r="CB9" s="95"/>
      <c r="CD9" s="1"/>
    </row>
    <row r="10" spans="2:82" ht="16.5" customHeight="1">
      <c r="B10" s="96" t="s">
        <v>19</v>
      </c>
      <c r="C10" s="97"/>
      <c r="D10" s="97"/>
      <c r="E10" s="97"/>
      <c r="F10" s="97"/>
      <c r="G10" s="97"/>
      <c r="H10" s="98"/>
      <c r="I10" s="99">
        <f>P5</f>
        <v>40741</v>
      </c>
      <c r="J10" s="99"/>
      <c r="K10" s="99"/>
      <c r="L10" s="99"/>
      <c r="M10" s="99"/>
      <c r="N10" s="99"/>
      <c r="O10" s="100"/>
      <c r="P10" s="101"/>
      <c r="Q10" s="102"/>
      <c r="R10" s="102"/>
      <c r="S10" s="102"/>
      <c r="T10" s="102"/>
      <c r="U10" s="102"/>
      <c r="V10" s="103"/>
      <c r="W10" s="99">
        <v>40727</v>
      </c>
      <c r="X10" s="99"/>
      <c r="Y10" s="99"/>
      <c r="Z10" s="99"/>
      <c r="AA10" s="99"/>
      <c r="AB10" s="99"/>
      <c r="AC10" s="100"/>
      <c r="AD10" s="52">
        <v>40762</v>
      </c>
      <c r="AE10" s="50"/>
      <c r="AF10" s="50"/>
      <c r="AG10" s="50"/>
      <c r="AH10" s="50"/>
      <c r="AI10" s="50"/>
      <c r="AJ10" s="51"/>
      <c r="AK10" s="52">
        <v>40762</v>
      </c>
      <c r="AL10" s="50"/>
      <c r="AM10" s="50"/>
      <c r="AN10" s="50"/>
      <c r="AO10" s="50"/>
      <c r="AP10" s="50"/>
      <c r="AQ10" s="51"/>
      <c r="AR10" s="52">
        <v>40713</v>
      </c>
      <c r="AS10" s="50"/>
      <c r="AT10" s="50"/>
      <c r="AU10" s="50"/>
      <c r="AV10" s="50"/>
      <c r="AW10" s="50"/>
      <c r="AX10" s="51"/>
      <c r="AY10" s="52">
        <v>40727</v>
      </c>
      <c r="AZ10" s="50"/>
      <c r="BA10" s="50"/>
      <c r="BB10" s="50"/>
      <c r="BC10" s="50"/>
      <c r="BD10" s="50"/>
      <c r="BE10" s="51"/>
      <c r="BF10" s="52">
        <v>40713</v>
      </c>
      <c r="BG10" s="50"/>
      <c r="BH10" s="50"/>
      <c r="BI10" s="50"/>
      <c r="BJ10" s="50"/>
      <c r="BK10" s="50"/>
      <c r="BL10" s="51"/>
      <c r="BM10" s="104">
        <f>COUNTIF(I12:BL12,"○")</f>
        <v>5</v>
      </c>
      <c r="BN10" s="105"/>
      <c r="BO10" s="106">
        <f>COUNTIF(I12:BL12,"△")</f>
        <v>1</v>
      </c>
      <c r="BP10" s="105"/>
      <c r="BQ10" s="106">
        <f>COUNTIF(I12:BL12,"●")</f>
        <v>1</v>
      </c>
      <c r="BR10" s="107"/>
      <c r="BS10" s="104">
        <f>BM10*3+BO10*1</f>
        <v>16</v>
      </c>
      <c r="BT10" s="105"/>
      <c r="BU10" s="106">
        <f>I13+W13+AD13+AK13+AR13+AY13+BF13</f>
        <v>20</v>
      </c>
      <c r="BV10" s="105"/>
      <c r="BW10" s="106">
        <f>O13+AC13+AJ13+AQ13+AX13+BE13+BL13</f>
        <v>8</v>
      </c>
      <c r="BX10" s="105"/>
      <c r="BY10" s="106">
        <f>BU10-BW10</f>
        <v>12</v>
      </c>
      <c r="BZ10" s="108"/>
      <c r="CA10" s="109">
        <f>RANK(BS10,$BS$5:$BT$44,0)</f>
        <v>2</v>
      </c>
      <c r="CB10" s="110"/>
      <c r="CD10" s="1"/>
    </row>
    <row r="11" spans="2:82" ht="16.5" customHeight="1">
      <c r="B11" s="57"/>
      <c r="C11" s="58"/>
      <c r="D11" s="58"/>
      <c r="E11" s="58"/>
      <c r="F11" s="58"/>
      <c r="G11" s="58"/>
      <c r="H11" s="59"/>
      <c r="I11" s="111" t="str">
        <f>P6</f>
        <v>浜田小グラウンド</v>
      </c>
      <c r="J11" s="112"/>
      <c r="K11" s="112"/>
      <c r="L11" s="112"/>
      <c r="M11" s="112"/>
      <c r="N11" s="112"/>
      <c r="O11" s="113"/>
      <c r="P11" s="114"/>
      <c r="Q11" s="115"/>
      <c r="R11" s="115"/>
      <c r="S11" s="115"/>
      <c r="T11" s="115"/>
      <c r="U11" s="115"/>
      <c r="V11" s="116"/>
      <c r="W11" s="64" t="s">
        <v>32</v>
      </c>
      <c r="X11" s="64"/>
      <c r="Y11" s="64"/>
      <c r="Z11" s="64"/>
      <c r="AA11" s="64"/>
      <c r="AB11" s="64"/>
      <c r="AC11" s="65"/>
      <c r="AD11" s="63" t="s">
        <v>34</v>
      </c>
      <c r="AE11" s="64"/>
      <c r="AF11" s="64"/>
      <c r="AG11" s="64"/>
      <c r="AH11" s="64"/>
      <c r="AI11" s="64"/>
      <c r="AJ11" s="65"/>
      <c r="AK11" s="63" t="s">
        <v>34</v>
      </c>
      <c r="AL11" s="64"/>
      <c r="AM11" s="64"/>
      <c r="AN11" s="64"/>
      <c r="AO11" s="64"/>
      <c r="AP11" s="64"/>
      <c r="AQ11" s="65"/>
      <c r="AR11" s="63" t="s">
        <v>49</v>
      </c>
      <c r="AS11" s="64"/>
      <c r="AT11" s="64"/>
      <c r="AU11" s="64"/>
      <c r="AV11" s="64"/>
      <c r="AW11" s="64"/>
      <c r="AX11" s="65"/>
      <c r="AY11" s="64" t="s">
        <v>32</v>
      </c>
      <c r="AZ11" s="64"/>
      <c r="BA11" s="64"/>
      <c r="BB11" s="64"/>
      <c r="BC11" s="64"/>
      <c r="BD11" s="64"/>
      <c r="BE11" s="65"/>
      <c r="BF11" s="63" t="s">
        <v>49</v>
      </c>
      <c r="BG11" s="64"/>
      <c r="BH11" s="64"/>
      <c r="BI11" s="64"/>
      <c r="BJ11" s="64"/>
      <c r="BK11" s="64"/>
      <c r="BL11" s="65"/>
      <c r="BM11" s="20"/>
      <c r="BN11" s="53"/>
      <c r="BO11" s="54"/>
      <c r="BP11" s="53"/>
      <c r="BQ11" s="54"/>
      <c r="BR11" s="21"/>
      <c r="BS11" s="20"/>
      <c r="BT11" s="53"/>
      <c r="BU11" s="54"/>
      <c r="BV11" s="53"/>
      <c r="BW11" s="54"/>
      <c r="BX11" s="53"/>
      <c r="BY11" s="54"/>
      <c r="BZ11" s="22"/>
      <c r="CA11" s="55"/>
      <c r="CB11" s="56"/>
      <c r="CD11" s="1"/>
    </row>
    <row r="12" spans="2:80" ht="16.5" customHeight="1">
      <c r="B12" s="57"/>
      <c r="C12" s="58"/>
      <c r="D12" s="58"/>
      <c r="E12" s="58"/>
      <c r="F12" s="58"/>
      <c r="G12" s="58"/>
      <c r="H12" s="59"/>
      <c r="I12" s="69"/>
      <c r="J12" s="69"/>
      <c r="K12" s="70" t="str">
        <f>IF(I13&gt;O13,"○",IF(I13=O13,"△","●"))</f>
        <v>●</v>
      </c>
      <c r="L12" s="70"/>
      <c r="M12" s="70"/>
      <c r="N12" s="69"/>
      <c r="O12" s="71"/>
      <c r="P12" s="114"/>
      <c r="Q12" s="115"/>
      <c r="R12" s="115"/>
      <c r="S12" s="115"/>
      <c r="T12" s="115"/>
      <c r="U12" s="115"/>
      <c r="V12" s="116"/>
      <c r="W12" s="69"/>
      <c r="X12" s="69"/>
      <c r="Y12" s="70" t="str">
        <f>IF(W13&gt;AC13,"○",IF(W13=AC13,"△","●"))</f>
        <v>○</v>
      </c>
      <c r="Z12" s="70"/>
      <c r="AA12" s="70"/>
      <c r="AB12" s="69"/>
      <c r="AC12" s="71"/>
      <c r="AD12" s="68"/>
      <c r="AE12" s="69"/>
      <c r="AF12" s="70" t="str">
        <f>IF(AD13&gt;AJ13,"○",IF(AD13=AJ13,"△","●"))</f>
        <v>○</v>
      </c>
      <c r="AG12" s="70"/>
      <c r="AH12" s="70"/>
      <c r="AI12" s="69"/>
      <c r="AJ12" s="71"/>
      <c r="AK12" s="68"/>
      <c r="AL12" s="69"/>
      <c r="AM12" s="70" t="str">
        <f>IF(AK13&gt;AQ13,"○",IF(AK13=AQ13,"△","●"))</f>
        <v>○</v>
      </c>
      <c r="AN12" s="70"/>
      <c r="AO12" s="70"/>
      <c r="AP12" s="69"/>
      <c r="AQ12" s="71"/>
      <c r="AR12" s="68"/>
      <c r="AS12" s="69"/>
      <c r="AT12" s="70" t="str">
        <f>IF(AR13&gt;AX13,"○",IF(AR13=AX13,"△","●"))</f>
        <v>○</v>
      </c>
      <c r="AU12" s="70"/>
      <c r="AV12" s="70"/>
      <c r="AW12" s="69"/>
      <c r="AX12" s="71"/>
      <c r="AY12" s="68"/>
      <c r="AZ12" s="69"/>
      <c r="BA12" s="70" t="str">
        <f>IF(AY13&gt;BE13,"○",IF(AY13=BE13,"△","●"))</f>
        <v>○</v>
      </c>
      <c r="BB12" s="70"/>
      <c r="BC12" s="70"/>
      <c r="BD12" s="69"/>
      <c r="BE12" s="71"/>
      <c r="BF12" s="68"/>
      <c r="BG12" s="69"/>
      <c r="BH12" s="70" t="str">
        <f>IF(BF13&gt;BL13,"○",IF(BF13=BL13,"△","●"))</f>
        <v>△</v>
      </c>
      <c r="BI12" s="70"/>
      <c r="BJ12" s="70"/>
      <c r="BK12" s="69"/>
      <c r="BL12" s="71"/>
      <c r="BM12" s="20"/>
      <c r="BN12" s="53"/>
      <c r="BO12" s="54"/>
      <c r="BP12" s="53"/>
      <c r="BQ12" s="54"/>
      <c r="BR12" s="21"/>
      <c r="BS12" s="20"/>
      <c r="BT12" s="53"/>
      <c r="BU12" s="54"/>
      <c r="BV12" s="53"/>
      <c r="BW12" s="54"/>
      <c r="BX12" s="53"/>
      <c r="BY12" s="54"/>
      <c r="BZ12" s="22"/>
      <c r="CA12" s="55"/>
      <c r="CB12" s="56"/>
    </row>
    <row r="13" spans="2:80" ht="16.5" customHeight="1">
      <c r="B13" s="57"/>
      <c r="C13" s="58"/>
      <c r="D13" s="58"/>
      <c r="E13" s="58"/>
      <c r="F13" s="58"/>
      <c r="G13" s="58"/>
      <c r="H13" s="59"/>
      <c r="I13" s="117">
        <f>SUM(K13:K14)</f>
        <v>1</v>
      </c>
      <c r="J13" s="75"/>
      <c r="K13" s="76">
        <f>T8</f>
        <v>0</v>
      </c>
      <c r="L13" s="77" t="s">
        <v>35</v>
      </c>
      <c r="M13" s="76">
        <f>R8</f>
        <v>1</v>
      </c>
      <c r="N13" s="75"/>
      <c r="O13" s="78">
        <f>SUM(M13:M14)</f>
        <v>3</v>
      </c>
      <c r="P13" s="114"/>
      <c r="Q13" s="115"/>
      <c r="R13" s="115"/>
      <c r="S13" s="115"/>
      <c r="T13" s="115"/>
      <c r="U13" s="115"/>
      <c r="V13" s="116"/>
      <c r="W13" s="74">
        <f>SUM(Y13:Y14)</f>
        <v>4</v>
      </c>
      <c r="X13" s="75"/>
      <c r="Y13" s="76">
        <v>0</v>
      </c>
      <c r="Z13" s="77" t="s">
        <v>35</v>
      </c>
      <c r="AA13" s="76">
        <v>1</v>
      </c>
      <c r="AB13" s="75"/>
      <c r="AC13" s="78">
        <f>SUM(AA13:AA14)</f>
        <v>1</v>
      </c>
      <c r="AD13" s="74">
        <f>SUM(AF13:AF14)</f>
        <v>4</v>
      </c>
      <c r="AE13" s="75"/>
      <c r="AF13" s="76">
        <v>2</v>
      </c>
      <c r="AG13" s="77" t="s">
        <v>35</v>
      </c>
      <c r="AH13" s="76">
        <v>0</v>
      </c>
      <c r="AI13" s="75"/>
      <c r="AJ13" s="78">
        <f>SUM(AH13:AH14)</f>
        <v>1</v>
      </c>
      <c r="AK13" s="74">
        <f>SUM(AM13:AM14)</f>
        <v>3</v>
      </c>
      <c r="AL13" s="75"/>
      <c r="AM13" s="76">
        <v>2</v>
      </c>
      <c r="AN13" s="77" t="s">
        <v>35</v>
      </c>
      <c r="AO13" s="76">
        <v>0</v>
      </c>
      <c r="AP13" s="75"/>
      <c r="AQ13" s="78">
        <f>SUM(AO13:AO14)</f>
        <v>1</v>
      </c>
      <c r="AR13" s="74">
        <f>SUM(AT13:AT14)</f>
        <v>2</v>
      </c>
      <c r="AS13" s="75"/>
      <c r="AT13" s="76">
        <v>1</v>
      </c>
      <c r="AU13" s="77" t="s">
        <v>35</v>
      </c>
      <c r="AV13" s="76">
        <v>0</v>
      </c>
      <c r="AW13" s="75"/>
      <c r="AX13" s="78">
        <f>SUM(AV13:AV14)</f>
        <v>0</v>
      </c>
      <c r="AY13" s="74">
        <f>SUM(BA13:BA14)</f>
        <v>5</v>
      </c>
      <c r="AZ13" s="75"/>
      <c r="BA13" s="76">
        <v>1</v>
      </c>
      <c r="BB13" s="77" t="s">
        <v>35</v>
      </c>
      <c r="BC13" s="76">
        <v>0</v>
      </c>
      <c r="BD13" s="75"/>
      <c r="BE13" s="78">
        <f>SUM(BC13:BC14)</f>
        <v>1</v>
      </c>
      <c r="BF13" s="74">
        <f>SUM(BH13:BH14)</f>
        <v>1</v>
      </c>
      <c r="BG13" s="75"/>
      <c r="BH13" s="76">
        <v>1</v>
      </c>
      <c r="BI13" s="77" t="s">
        <v>35</v>
      </c>
      <c r="BJ13" s="76">
        <v>0</v>
      </c>
      <c r="BK13" s="75"/>
      <c r="BL13" s="78">
        <f>SUM(BJ13:BJ14)</f>
        <v>1</v>
      </c>
      <c r="BM13" s="20"/>
      <c r="BN13" s="53"/>
      <c r="BO13" s="54"/>
      <c r="BP13" s="53"/>
      <c r="BQ13" s="54"/>
      <c r="BR13" s="21"/>
      <c r="BS13" s="20"/>
      <c r="BT13" s="53"/>
      <c r="BU13" s="54"/>
      <c r="BV13" s="53"/>
      <c r="BW13" s="54"/>
      <c r="BX13" s="53"/>
      <c r="BY13" s="54"/>
      <c r="BZ13" s="22"/>
      <c r="CA13" s="55"/>
      <c r="CB13" s="56"/>
    </row>
    <row r="14" spans="2:81" ht="16.5" customHeight="1">
      <c r="B14" s="79"/>
      <c r="C14" s="80"/>
      <c r="D14" s="80"/>
      <c r="E14" s="80"/>
      <c r="F14" s="80"/>
      <c r="G14" s="80"/>
      <c r="H14" s="81"/>
      <c r="I14" s="118"/>
      <c r="J14" s="85"/>
      <c r="K14" s="86">
        <f>T9</f>
        <v>1</v>
      </c>
      <c r="L14" s="87" t="s">
        <v>35</v>
      </c>
      <c r="M14" s="86">
        <f>R9</f>
        <v>2</v>
      </c>
      <c r="N14" s="85"/>
      <c r="O14" s="88"/>
      <c r="P14" s="119"/>
      <c r="Q14" s="120"/>
      <c r="R14" s="120"/>
      <c r="S14" s="120"/>
      <c r="T14" s="120"/>
      <c r="U14" s="120"/>
      <c r="V14" s="121"/>
      <c r="W14" s="84"/>
      <c r="X14" s="85"/>
      <c r="Y14" s="86">
        <v>4</v>
      </c>
      <c r="Z14" s="87" t="s">
        <v>35</v>
      </c>
      <c r="AA14" s="86">
        <v>0</v>
      </c>
      <c r="AB14" s="85"/>
      <c r="AC14" s="88"/>
      <c r="AD14" s="84"/>
      <c r="AE14" s="85"/>
      <c r="AF14" s="86">
        <v>2</v>
      </c>
      <c r="AG14" s="87" t="s">
        <v>35</v>
      </c>
      <c r="AH14" s="86">
        <v>1</v>
      </c>
      <c r="AI14" s="85"/>
      <c r="AJ14" s="88"/>
      <c r="AK14" s="84"/>
      <c r="AL14" s="85"/>
      <c r="AM14" s="86">
        <v>1</v>
      </c>
      <c r="AN14" s="87" t="s">
        <v>35</v>
      </c>
      <c r="AO14" s="86">
        <v>1</v>
      </c>
      <c r="AP14" s="85"/>
      <c r="AQ14" s="88"/>
      <c r="AR14" s="84"/>
      <c r="AS14" s="85"/>
      <c r="AT14" s="86">
        <v>1</v>
      </c>
      <c r="AU14" s="87" t="s">
        <v>35</v>
      </c>
      <c r="AV14" s="86">
        <v>0</v>
      </c>
      <c r="AW14" s="85"/>
      <c r="AX14" s="88"/>
      <c r="AY14" s="84"/>
      <c r="AZ14" s="85"/>
      <c r="BA14" s="86">
        <v>4</v>
      </c>
      <c r="BB14" s="87" t="s">
        <v>35</v>
      </c>
      <c r="BC14" s="86">
        <v>1</v>
      </c>
      <c r="BD14" s="85"/>
      <c r="BE14" s="88"/>
      <c r="BF14" s="84"/>
      <c r="BG14" s="85"/>
      <c r="BH14" s="86">
        <v>0</v>
      </c>
      <c r="BI14" s="87" t="s">
        <v>35</v>
      </c>
      <c r="BJ14" s="86">
        <v>1</v>
      </c>
      <c r="BK14" s="85"/>
      <c r="BL14" s="88"/>
      <c r="BM14" s="89"/>
      <c r="BN14" s="90"/>
      <c r="BO14" s="91"/>
      <c r="BP14" s="90"/>
      <c r="BQ14" s="91"/>
      <c r="BR14" s="92"/>
      <c r="BS14" s="89"/>
      <c r="BT14" s="90"/>
      <c r="BU14" s="91"/>
      <c r="BV14" s="90"/>
      <c r="BW14" s="91"/>
      <c r="BX14" s="90"/>
      <c r="BY14" s="91"/>
      <c r="BZ14" s="93"/>
      <c r="CA14" s="94"/>
      <c r="CB14" s="95"/>
      <c r="CC14" s="2"/>
    </row>
    <row r="15" spans="2:81" ht="16.5" customHeight="1">
      <c r="B15" s="96" t="s">
        <v>22</v>
      </c>
      <c r="C15" s="97"/>
      <c r="D15" s="97"/>
      <c r="E15" s="97"/>
      <c r="F15" s="97"/>
      <c r="G15" s="97"/>
      <c r="H15" s="98"/>
      <c r="I15" s="50">
        <f>W5</f>
        <v>40761</v>
      </c>
      <c r="J15" s="50"/>
      <c r="K15" s="50"/>
      <c r="L15" s="50"/>
      <c r="M15" s="50"/>
      <c r="N15" s="50"/>
      <c r="O15" s="51"/>
      <c r="P15" s="122">
        <f>W10</f>
        <v>40727</v>
      </c>
      <c r="Q15" s="99"/>
      <c r="R15" s="99"/>
      <c r="S15" s="99"/>
      <c r="T15" s="99"/>
      <c r="U15" s="99"/>
      <c r="V15" s="100"/>
      <c r="W15" s="101"/>
      <c r="X15" s="102"/>
      <c r="Y15" s="102"/>
      <c r="Z15" s="102"/>
      <c r="AA15" s="102"/>
      <c r="AB15" s="102"/>
      <c r="AC15" s="103"/>
      <c r="AD15" s="52">
        <v>40790</v>
      </c>
      <c r="AE15" s="50"/>
      <c r="AF15" s="50"/>
      <c r="AG15" s="50"/>
      <c r="AH15" s="50"/>
      <c r="AI15" s="50"/>
      <c r="AJ15" s="51"/>
      <c r="AK15" s="52">
        <v>40741</v>
      </c>
      <c r="AL15" s="50"/>
      <c r="AM15" s="50"/>
      <c r="AN15" s="50"/>
      <c r="AO15" s="50"/>
      <c r="AP15" s="50"/>
      <c r="AQ15" s="51"/>
      <c r="AR15" s="52">
        <v>40761</v>
      </c>
      <c r="AS15" s="50"/>
      <c r="AT15" s="50"/>
      <c r="AU15" s="50"/>
      <c r="AV15" s="50"/>
      <c r="AW15" s="50"/>
      <c r="AX15" s="51"/>
      <c r="AY15" s="52">
        <v>40727</v>
      </c>
      <c r="AZ15" s="50"/>
      <c r="BA15" s="50"/>
      <c r="BB15" s="50"/>
      <c r="BC15" s="50"/>
      <c r="BD15" s="50"/>
      <c r="BE15" s="51"/>
      <c r="BF15" s="52">
        <v>40741</v>
      </c>
      <c r="BG15" s="50"/>
      <c r="BH15" s="50"/>
      <c r="BI15" s="50"/>
      <c r="BJ15" s="50"/>
      <c r="BK15" s="50"/>
      <c r="BL15" s="51"/>
      <c r="BM15" s="104">
        <f>COUNTIF(I17:BL17,"○")</f>
        <v>4</v>
      </c>
      <c r="BN15" s="105"/>
      <c r="BO15" s="106">
        <f>COUNTIF(I17:BL17,"△")</f>
        <v>2</v>
      </c>
      <c r="BP15" s="105"/>
      <c r="BQ15" s="106">
        <f>COUNTIF(I17:BL17,"●")</f>
        <v>1</v>
      </c>
      <c r="BR15" s="107"/>
      <c r="BS15" s="104">
        <f>BM15*3+BO15*1</f>
        <v>14</v>
      </c>
      <c r="BT15" s="105"/>
      <c r="BU15" s="106">
        <f>I18+P18+AD18+AK18+AR18+AY18+BF18</f>
        <v>10</v>
      </c>
      <c r="BV15" s="105"/>
      <c r="BW15" s="106">
        <f>O18+V18+AJ18+AQ18+AX18+BE18+BL18</f>
        <v>8</v>
      </c>
      <c r="BX15" s="105"/>
      <c r="BY15" s="106">
        <f>BU15-BW15</f>
        <v>2</v>
      </c>
      <c r="BZ15" s="108"/>
      <c r="CA15" s="109">
        <f>RANK(BS15,$BS$5:$BT$44,0)</f>
        <v>3</v>
      </c>
      <c r="CB15" s="110"/>
      <c r="CC15" s="1"/>
    </row>
    <row r="16" spans="2:82" ht="16.5" customHeight="1">
      <c r="B16" s="57"/>
      <c r="C16" s="58"/>
      <c r="D16" s="58"/>
      <c r="E16" s="58"/>
      <c r="F16" s="58"/>
      <c r="G16" s="58"/>
      <c r="H16" s="59"/>
      <c r="I16" s="64" t="str">
        <f>W6</f>
        <v>平田ピクニックランド</v>
      </c>
      <c r="J16" s="64"/>
      <c r="K16" s="64"/>
      <c r="L16" s="64"/>
      <c r="M16" s="64"/>
      <c r="N16" s="64"/>
      <c r="O16" s="65"/>
      <c r="P16" s="63" t="str">
        <f>W11</f>
        <v>十坂小グラウンド</v>
      </c>
      <c r="Q16" s="64"/>
      <c r="R16" s="64"/>
      <c r="S16" s="64"/>
      <c r="T16" s="64"/>
      <c r="U16" s="64"/>
      <c r="V16" s="65"/>
      <c r="W16" s="114"/>
      <c r="X16" s="115"/>
      <c r="Y16" s="115"/>
      <c r="Z16" s="115"/>
      <c r="AA16" s="115"/>
      <c r="AB16" s="115"/>
      <c r="AC16" s="116"/>
      <c r="AD16" s="63" t="s">
        <v>52</v>
      </c>
      <c r="AE16" s="64"/>
      <c r="AF16" s="64"/>
      <c r="AG16" s="64"/>
      <c r="AH16" s="64"/>
      <c r="AI16" s="64"/>
      <c r="AJ16" s="65"/>
      <c r="AK16" s="63" t="s">
        <v>50</v>
      </c>
      <c r="AL16" s="64"/>
      <c r="AM16" s="64"/>
      <c r="AN16" s="64"/>
      <c r="AO16" s="64"/>
      <c r="AP16" s="64"/>
      <c r="AQ16" s="65"/>
      <c r="AR16" s="63" t="s">
        <v>29</v>
      </c>
      <c r="AS16" s="64"/>
      <c r="AT16" s="64"/>
      <c r="AU16" s="64"/>
      <c r="AV16" s="64"/>
      <c r="AW16" s="64"/>
      <c r="AX16" s="65"/>
      <c r="AY16" s="63" t="s">
        <v>32</v>
      </c>
      <c r="AZ16" s="64"/>
      <c r="BA16" s="64"/>
      <c r="BB16" s="64"/>
      <c r="BC16" s="64"/>
      <c r="BD16" s="64"/>
      <c r="BE16" s="65"/>
      <c r="BF16" s="63" t="s">
        <v>50</v>
      </c>
      <c r="BG16" s="64"/>
      <c r="BH16" s="64"/>
      <c r="BI16" s="64"/>
      <c r="BJ16" s="64"/>
      <c r="BK16" s="64"/>
      <c r="BL16" s="65"/>
      <c r="BM16" s="20"/>
      <c r="BN16" s="53"/>
      <c r="BO16" s="54"/>
      <c r="BP16" s="53"/>
      <c r="BQ16" s="54"/>
      <c r="BR16" s="21"/>
      <c r="BS16" s="20"/>
      <c r="BT16" s="53"/>
      <c r="BU16" s="54"/>
      <c r="BV16" s="53"/>
      <c r="BW16" s="54"/>
      <c r="BX16" s="53"/>
      <c r="BY16" s="54"/>
      <c r="BZ16" s="22"/>
      <c r="CA16" s="55"/>
      <c r="CB16" s="56"/>
      <c r="CD16" s="1"/>
    </row>
    <row r="17" spans="2:80" ht="16.5" customHeight="1">
      <c r="B17" s="57"/>
      <c r="C17" s="58"/>
      <c r="D17" s="58"/>
      <c r="E17" s="58"/>
      <c r="F17" s="58"/>
      <c r="G17" s="58"/>
      <c r="H17" s="59"/>
      <c r="I17" s="69"/>
      <c r="J17" s="69"/>
      <c r="K17" s="70" t="str">
        <f>IF(I18&gt;O18,"○",IF(I18=O18,"△","●"))</f>
        <v>○</v>
      </c>
      <c r="L17" s="70"/>
      <c r="M17" s="70"/>
      <c r="N17" s="69"/>
      <c r="O17" s="69"/>
      <c r="P17" s="68"/>
      <c r="Q17" s="69"/>
      <c r="R17" s="70" t="str">
        <f>IF(P18&gt;V18,"○",IF(P18=V18,"△","●"))</f>
        <v>●</v>
      </c>
      <c r="S17" s="70"/>
      <c r="T17" s="70"/>
      <c r="U17" s="69"/>
      <c r="V17" s="71"/>
      <c r="W17" s="114"/>
      <c r="X17" s="115"/>
      <c r="Y17" s="115"/>
      <c r="Z17" s="115"/>
      <c r="AA17" s="115"/>
      <c r="AB17" s="115"/>
      <c r="AC17" s="116"/>
      <c r="AD17" s="68"/>
      <c r="AE17" s="69"/>
      <c r="AF17" s="70" t="str">
        <f>IF(AD18&gt;AJ18,"○",IF(AD18=AJ18,"△","●"))</f>
        <v>△</v>
      </c>
      <c r="AG17" s="70"/>
      <c r="AH17" s="70"/>
      <c r="AI17" s="69"/>
      <c r="AJ17" s="71"/>
      <c r="AK17" s="68"/>
      <c r="AL17" s="69"/>
      <c r="AM17" s="70" t="str">
        <f>IF(AK18&gt;AQ18,"○",IF(AK18=AQ18,"△","●"))</f>
        <v>△</v>
      </c>
      <c r="AN17" s="123"/>
      <c r="AO17" s="70"/>
      <c r="AP17" s="69"/>
      <c r="AQ17" s="71"/>
      <c r="AR17" s="68"/>
      <c r="AS17" s="69"/>
      <c r="AT17" s="70" t="str">
        <f>IF(AR18&gt;AX18,"○",IF(AR18=AX18,"△","●"))</f>
        <v>○</v>
      </c>
      <c r="AU17" s="70"/>
      <c r="AV17" s="70"/>
      <c r="AW17" s="69"/>
      <c r="AX17" s="71"/>
      <c r="AY17" s="68"/>
      <c r="AZ17" s="69"/>
      <c r="BA17" s="70" t="str">
        <f>IF(AY18&gt;BE18,"○",IF(AY18=BE18,"△","●"))</f>
        <v>○</v>
      </c>
      <c r="BB17" s="70"/>
      <c r="BC17" s="70"/>
      <c r="BD17" s="69"/>
      <c r="BE17" s="71"/>
      <c r="BF17" s="68"/>
      <c r="BG17" s="69"/>
      <c r="BH17" s="70" t="str">
        <f>IF(BF18&gt;BL18,"○",IF(BF18=BL18,"△","●"))</f>
        <v>○</v>
      </c>
      <c r="BI17" s="70"/>
      <c r="BJ17" s="70"/>
      <c r="BK17" s="69"/>
      <c r="BL17" s="71"/>
      <c r="BM17" s="20"/>
      <c r="BN17" s="53"/>
      <c r="BO17" s="54"/>
      <c r="BP17" s="53"/>
      <c r="BQ17" s="54"/>
      <c r="BR17" s="21"/>
      <c r="BS17" s="20"/>
      <c r="BT17" s="53"/>
      <c r="BU17" s="54"/>
      <c r="BV17" s="53"/>
      <c r="BW17" s="54"/>
      <c r="BX17" s="53"/>
      <c r="BY17" s="54"/>
      <c r="BZ17" s="22"/>
      <c r="CA17" s="55"/>
      <c r="CB17" s="56"/>
    </row>
    <row r="18" spans="2:80" ht="16.5" customHeight="1">
      <c r="B18" s="57"/>
      <c r="C18" s="58"/>
      <c r="D18" s="58"/>
      <c r="E18" s="58"/>
      <c r="F18" s="58"/>
      <c r="G18" s="58"/>
      <c r="H18" s="59"/>
      <c r="I18" s="117">
        <f>SUM(K18:K19)</f>
        <v>1</v>
      </c>
      <c r="J18" s="75"/>
      <c r="K18" s="76">
        <f>AA8</f>
        <v>1</v>
      </c>
      <c r="L18" s="77" t="s">
        <v>7</v>
      </c>
      <c r="M18" s="76">
        <f>Y8</f>
        <v>0</v>
      </c>
      <c r="N18" s="75"/>
      <c r="O18" s="78">
        <f>SUM(M18:M19)</f>
        <v>0</v>
      </c>
      <c r="P18" s="74">
        <f>SUM(R18:R19)</f>
        <v>1</v>
      </c>
      <c r="Q18" s="75"/>
      <c r="R18" s="76">
        <f>AA13</f>
        <v>1</v>
      </c>
      <c r="S18" s="77" t="s">
        <v>7</v>
      </c>
      <c r="T18" s="76">
        <f>Y13</f>
        <v>0</v>
      </c>
      <c r="U18" s="75"/>
      <c r="V18" s="78">
        <f>SUM(T18:T19)</f>
        <v>4</v>
      </c>
      <c r="W18" s="114"/>
      <c r="X18" s="115"/>
      <c r="Y18" s="115"/>
      <c r="Z18" s="115"/>
      <c r="AA18" s="115"/>
      <c r="AB18" s="115"/>
      <c r="AC18" s="116"/>
      <c r="AD18" s="74">
        <f>SUM(AF18:AF19)</f>
        <v>1</v>
      </c>
      <c r="AE18" s="75"/>
      <c r="AF18" s="76">
        <v>1</v>
      </c>
      <c r="AG18" s="77" t="s">
        <v>7</v>
      </c>
      <c r="AH18" s="76">
        <v>0</v>
      </c>
      <c r="AI18" s="75"/>
      <c r="AJ18" s="78">
        <f>SUM(AH18:AH19)</f>
        <v>1</v>
      </c>
      <c r="AK18" s="74">
        <f>SUM(AM18:AM19)</f>
        <v>0</v>
      </c>
      <c r="AL18" s="75"/>
      <c r="AM18" s="76">
        <v>0</v>
      </c>
      <c r="AN18" s="77" t="s">
        <v>7</v>
      </c>
      <c r="AO18" s="76">
        <v>0</v>
      </c>
      <c r="AP18" s="75"/>
      <c r="AQ18" s="78">
        <f>SUM(AO18:AO19)</f>
        <v>0</v>
      </c>
      <c r="AR18" s="74">
        <f>SUM(AT18:AT19)</f>
        <v>3</v>
      </c>
      <c r="AS18" s="75"/>
      <c r="AT18" s="76">
        <v>2</v>
      </c>
      <c r="AU18" s="77" t="s">
        <v>7</v>
      </c>
      <c r="AV18" s="76">
        <v>0</v>
      </c>
      <c r="AW18" s="75"/>
      <c r="AX18" s="78">
        <f>SUM(AV18:AV19)</f>
        <v>2</v>
      </c>
      <c r="AY18" s="74">
        <f>SUM(BA18:BA19)</f>
        <v>2</v>
      </c>
      <c r="AZ18" s="75"/>
      <c r="BA18" s="76">
        <v>0</v>
      </c>
      <c r="BB18" s="77" t="s">
        <v>7</v>
      </c>
      <c r="BC18" s="76">
        <v>1</v>
      </c>
      <c r="BD18" s="75"/>
      <c r="BE18" s="78">
        <f>SUM(BC18:BC19)</f>
        <v>1</v>
      </c>
      <c r="BF18" s="74">
        <f>SUM(BH18:BH19)</f>
        <v>2</v>
      </c>
      <c r="BG18" s="75"/>
      <c r="BH18" s="76">
        <v>1</v>
      </c>
      <c r="BI18" s="77" t="s">
        <v>7</v>
      </c>
      <c r="BJ18" s="76">
        <v>0</v>
      </c>
      <c r="BK18" s="75"/>
      <c r="BL18" s="78">
        <f>SUM(BJ18:BJ19)</f>
        <v>0</v>
      </c>
      <c r="BM18" s="20"/>
      <c r="BN18" s="53"/>
      <c r="BO18" s="54"/>
      <c r="BP18" s="53"/>
      <c r="BQ18" s="54"/>
      <c r="BR18" s="21"/>
      <c r="BS18" s="20"/>
      <c r="BT18" s="53"/>
      <c r="BU18" s="54"/>
      <c r="BV18" s="53"/>
      <c r="BW18" s="54"/>
      <c r="BX18" s="53"/>
      <c r="BY18" s="54"/>
      <c r="BZ18" s="22"/>
      <c r="CA18" s="55"/>
      <c r="CB18" s="56"/>
    </row>
    <row r="19" spans="2:80" ht="16.5" customHeight="1">
      <c r="B19" s="79"/>
      <c r="C19" s="80"/>
      <c r="D19" s="80"/>
      <c r="E19" s="80"/>
      <c r="F19" s="80"/>
      <c r="G19" s="80"/>
      <c r="H19" s="81"/>
      <c r="I19" s="118"/>
      <c r="J19" s="85"/>
      <c r="K19" s="86">
        <f>AA9</f>
        <v>0</v>
      </c>
      <c r="L19" s="87" t="s">
        <v>7</v>
      </c>
      <c r="M19" s="86">
        <f>Y9</f>
        <v>0</v>
      </c>
      <c r="N19" s="85"/>
      <c r="O19" s="88"/>
      <c r="P19" s="84"/>
      <c r="Q19" s="85"/>
      <c r="R19" s="86">
        <f>AA14</f>
        <v>0</v>
      </c>
      <c r="S19" s="87" t="s">
        <v>7</v>
      </c>
      <c r="T19" s="86">
        <f>Y14</f>
        <v>4</v>
      </c>
      <c r="U19" s="85"/>
      <c r="V19" s="88"/>
      <c r="W19" s="119"/>
      <c r="X19" s="120"/>
      <c r="Y19" s="120"/>
      <c r="Z19" s="120"/>
      <c r="AA19" s="120"/>
      <c r="AB19" s="120"/>
      <c r="AC19" s="121"/>
      <c r="AD19" s="84"/>
      <c r="AE19" s="85"/>
      <c r="AF19" s="86">
        <v>0</v>
      </c>
      <c r="AG19" s="87" t="s">
        <v>7</v>
      </c>
      <c r="AH19" s="86">
        <v>1</v>
      </c>
      <c r="AI19" s="85"/>
      <c r="AJ19" s="88"/>
      <c r="AK19" s="84"/>
      <c r="AL19" s="85"/>
      <c r="AM19" s="86">
        <v>0</v>
      </c>
      <c r="AN19" s="87" t="s">
        <v>7</v>
      </c>
      <c r="AO19" s="86">
        <v>0</v>
      </c>
      <c r="AP19" s="85"/>
      <c r="AQ19" s="88"/>
      <c r="AR19" s="84"/>
      <c r="AS19" s="85"/>
      <c r="AT19" s="86">
        <v>1</v>
      </c>
      <c r="AU19" s="87" t="s">
        <v>7</v>
      </c>
      <c r="AV19" s="86">
        <v>2</v>
      </c>
      <c r="AW19" s="85"/>
      <c r="AX19" s="88"/>
      <c r="AY19" s="84"/>
      <c r="AZ19" s="85"/>
      <c r="BA19" s="86">
        <v>2</v>
      </c>
      <c r="BB19" s="87" t="s">
        <v>7</v>
      </c>
      <c r="BC19" s="86">
        <v>0</v>
      </c>
      <c r="BD19" s="85"/>
      <c r="BE19" s="88"/>
      <c r="BF19" s="84"/>
      <c r="BG19" s="85"/>
      <c r="BH19" s="86">
        <v>1</v>
      </c>
      <c r="BI19" s="87" t="s">
        <v>7</v>
      </c>
      <c r="BJ19" s="86">
        <v>0</v>
      </c>
      <c r="BK19" s="85"/>
      <c r="BL19" s="88"/>
      <c r="BM19" s="89"/>
      <c r="BN19" s="90"/>
      <c r="BO19" s="91"/>
      <c r="BP19" s="90"/>
      <c r="BQ19" s="91"/>
      <c r="BR19" s="92"/>
      <c r="BS19" s="89"/>
      <c r="BT19" s="90"/>
      <c r="BU19" s="91"/>
      <c r="BV19" s="90"/>
      <c r="BW19" s="91"/>
      <c r="BX19" s="90"/>
      <c r="BY19" s="91"/>
      <c r="BZ19" s="93"/>
      <c r="CA19" s="94"/>
      <c r="CB19" s="95"/>
    </row>
    <row r="20" spans="2:80" ht="16.5" customHeight="1">
      <c r="B20" s="96" t="s">
        <v>23</v>
      </c>
      <c r="C20" s="97"/>
      <c r="D20" s="97"/>
      <c r="E20" s="97"/>
      <c r="F20" s="97"/>
      <c r="G20" s="97"/>
      <c r="H20" s="98"/>
      <c r="I20" s="50">
        <f>AD5</f>
        <v>40727</v>
      </c>
      <c r="J20" s="50"/>
      <c r="K20" s="50"/>
      <c r="L20" s="50"/>
      <c r="M20" s="50"/>
      <c r="N20" s="50"/>
      <c r="O20" s="51"/>
      <c r="P20" s="122">
        <f>AD10</f>
        <v>40762</v>
      </c>
      <c r="Q20" s="99"/>
      <c r="R20" s="99"/>
      <c r="S20" s="99"/>
      <c r="T20" s="99"/>
      <c r="U20" s="99"/>
      <c r="V20" s="100"/>
      <c r="W20" s="52">
        <f>AD15</f>
        <v>40790</v>
      </c>
      <c r="X20" s="50"/>
      <c r="Y20" s="50"/>
      <c r="Z20" s="50"/>
      <c r="AA20" s="50"/>
      <c r="AB20" s="50"/>
      <c r="AC20" s="51"/>
      <c r="AD20" s="101"/>
      <c r="AE20" s="102"/>
      <c r="AF20" s="102"/>
      <c r="AG20" s="102"/>
      <c r="AH20" s="102"/>
      <c r="AI20" s="102"/>
      <c r="AJ20" s="103"/>
      <c r="AK20" s="122">
        <v>40762</v>
      </c>
      <c r="AL20" s="99"/>
      <c r="AM20" s="99"/>
      <c r="AN20" s="99"/>
      <c r="AO20" s="99"/>
      <c r="AP20" s="99"/>
      <c r="AQ20" s="100"/>
      <c r="AR20" s="52">
        <v>40741</v>
      </c>
      <c r="AS20" s="50"/>
      <c r="AT20" s="50"/>
      <c r="AU20" s="50"/>
      <c r="AV20" s="50"/>
      <c r="AW20" s="50"/>
      <c r="AX20" s="51"/>
      <c r="AY20" s="52">
        <v>40741</v>
      </c>
      <c r="AZ20" s="50"/>
      <c r="BA20" s="50"/>
      <c r="BB20" s="50"/>
      <c r="BC20" s="50"/>
      <c r="BD20" s="50"/>
      <c r="BE20" s="51"/>
      <c r="BF20" s="52">
        <v>40727</v>
      </c>
      <c r="BG20" s="50"/>
      <c r="BH20" s="50"/>
      <c r="BI20" s="50"/>
      <c r="BJ20" s="50"/>
      <c r="BK20" s="50"/>
      <c r="BL20" s="51"/>
      <c r="BM20" s="104">
        <f>COUNTIF(I22:BL22,"○")</f>
        <v>3</v>
      </c>
      <c r="BN20" s="105"/>
      <c r="BO20" s="106">
        <f>COUNTIF(I22:BL22,"△")</f>
        <v>1</v>
      </c>
      <c r="BP20" s="105"/>
      <c r="BQ20" s="106">
        <f>COUNTIF(I22:BL22,"●")</f>
        <v>3</v>
      </c>
      <c r="BR20" s="107"/>
      <c r="BS20" s="104">
        <f>BM20*3+BO20*1</f>
        <v>10</v>
      </c>
      <c r="BT20" s="105"/>
      <c r="BU20" s="106">
        <f>I23+P23+W23+AK23+AR23+AY23+BF23</f>
        <v>15</v>
      </c>
      <c r="BV20" s="105"/>
      <c r="BW20" s="106">
        <f>O23+V23+AC23+AQ23+AX23+BE23+BL23</f>
        <v>13</v>
      </c>
      <c r="BX20" s="105"/>
      <c r="BY20" s="106">
        <f>BU20-BW20</f>
        <v>2</v>
      </c>
      <c r="BZ20" s="108"/>
      <c r="CA20" s="109">
        <f>RANK(BS20,$BS$5:$BT$44,0)</f>
        <v>4</v>
      </c>
      <c r="CB20" s="110"/>
    </row>
    <row r="21" spans="2:80" ht="16.5" customHeight="1">
      <c r="B21" s="57"/>
      <c r="C21" s="58"/>
      <c r="D21" s="58"/>
      <c r="E21" s="58"/>
      <c r="F21" s="58"/>
      <c r="G21" s="58"/>
      <c r="H21" s="59"/>
      <c r="I21" s="64" t="str">
        <f>AD6</f>
        <v>菅里グラウンド</v>
      </c>
      <c r="J21" s="64"/>
      <c r="K21" s="64"/>
      <c r="L21" s="64"/>
      <c r="M21" s="64"/>
      <c r="N21" s="64"/>
      <c r="O21" s="65"/>
      <c r="P21" s="63" t="str">
        <f>AD11</f>
        <v>浜田小グラウンド</v>
      </c>
      <c r="Q21" s="64"/>
      <c r="R21" s="64"/>
      <c r="S21" s="64"/>
      <c r="T21" s="64"/>
      <c r="U21" s="64"/>
      <c r="V21" s="65"/>
      <c r="W21" s="63" t="str">
        <f>AD16</f>
        <v>菅里グラウンド</v>
      </c>
      <c r="X21" s="64"/>
      <c r="Y21" s="64"/>
      <c r="Z21" s="64"/>
      <c r="AA21" s="64"/>
      <c r="AB21" s="64"/>
      <c r="AC21" s="65"/>
      <c r="AD21" s="114"/>
      <c r="AE21" s="115"/>
      <c r="AF21" s="115"/>
      <c r="AG21" s="115"/>
      <c r="AH21" s="115"/>
      <c r="AI21" s="115"/>
      <c r="AJ21" s="116"/>
      <c r="AK21" s="124" t="s">
        <v>34</v>
      </c>
      <c r="AL21" s="64"/>
      <c r="AM21" s="64"/>
      <c r="AN21" s="64"/>
      <c r="AO21" s="64"/>
      <c r="AP21" s="64"/>
      <c r="AQ21" s="65"/>
      <c r="AR21" s="63" t="s">
        <v>30</v>
      </c>
      <c r="AS21" s="64"/>
      <c r="AT21" s="64"/>
      <c r="AU21" s="64"/>
      <c r="AV21" s="64"/>
      <c r="AW21" s="64"/>
      <c r="AX21" s="65"/>
      <c r="AY21" s="63" t="s">
        <v>30</v>
      </c>
      <c r="AZ21" s="64"/>
      <c r="BA21" s="64"/>
      <c r="BB21" s="64"/>
      <c r="BC21" s="64"/>
      <c r="BD21" s="64"/>
      <c r="BE21" s="65"/>
      <c r="BF21" s="63" t="s">
        <v>30</v>
      </c>
      <c r="BG21" s="64"/>
      <c r="BH21" s="64"/>
      <c r="BI21" s="64"/>
      <c r="BJ21" s="64"/>
      <c r="BK21" s="64"/>
      <c r="BL21" s="65"/>
      <c r="BM21" s="20"/>
      <c r="BN21" s="53"/>
      <c r="BO21" s="54"/>
      <c r="BP21" s="53"/>
      <c r="BQ21" s="54"/>
      <c r="BR21" s="21"/>
      <c r="BS21" s="20"/>
      <c r="BT21" s="53"/>
      <c r="BU21" s="54"/>
      <c r="BV21" s="53"/>
      <c r="BW21" s="54"/>
      <c r="BX21" s="53"/>
      <c r="BY21" s="54"/>
      <c r="BZ21" s="22"/>
      <c r="CA21" s="55"/>
      <c r="CB21" s="56"/>
    </row>
    <row r="22" spans="2:80" ht="16.5" customHeight="1">
      <c r="B22" s="57"/>
      <c r="C22" s="58"/>
      <c r="D22" s="58"/>
      <c r="E22" s="58"/>
      <c r="F22" s="58"/>
      <c r="G22" s="58"/>
      <c r="H22" s="59"/>
      <c r="I22" s="69"/>
      <c r="J22" s="69"/>
      <c r="K22" s="70" t="str">
        <f>IF(I23&gt;O23,"○",IF(I23=O23,"△","●"))</f>
        <v>●</v>
      </c>
      <c r="L22" s="70"/>
      <c r="M22" s="70"/>
      <c r="N22" s="69"/>
      <c r="O22" s="69"/>
      <c r="P22" s="68"/>
      <c r="Q22" s="69"/>
      <c r="R22" s="70" t="str">
        <f>IF(P23&gt;V23,"○",IF(P23=V23,"△","●"))</f>
        <v>●</v>
      </c>
      <c r="S22" s="70"/>
      <c r="T22" s="70"/>
      <c r="U22" s="69"/>
      <c r="V22" s="71"/>
      <c r="W22" s="68"/>
      <c r="X22" s="69"/>
      <c r="Y22" s="70" t="str">
        <f>IF(W23&gt;AC23,"○",IF(W23=AC23,"△","●"))</f>
        <v>△</v>
      </c>
      <c r="Z22" s="70"/>
      <c r="AA22" s="70"/>
      <c r="AB22" s="69"/>
      <c r="AC22" s="71"/>
      <c r="AD22" s="114"/>
      <c r="AE22" s="115"/>
      <c r="AF22" s="115"/>
      <c r="AG22" s="115"/>
      <c r="AH22" s="115"/>
      <c r="AI22" s="115"/>
      <c r="AJ22" s="116"/>
      <c r="AK22" s="68"/>
      <c r="AL22" s="69"/>
      <c r="AM22" s="70" t="str">
        <f>IF(AK23&gt;AQ23,"○",IF(AK23=AQ23,"△","●"))</f>
        <v>○</v>
      </c>
      <c r="AN22" s="70"/>
      <c r="AO22" s="70"/>
      <c r="AP22" s="69"/>
      <c r="AQ22" s="71"/>
      <c r="AR22" s="68"/>
      <c r="AS22" s="69"/>
      <c r="AT22" s="70" t="str">
        <f>IF(AR23&gt;AX23,"○",IF(AR23=AX23,"△","●"))</f>
        <v>○</v>
      </c>
      <c r="AU22" s="70"/>
      <c r="AV22" s="70"/>
      <c r="AW22" s="69"/>
      <c r="AX22" s="71"/>
      <c r="AY22" s="68"/>
      <c r="AZ22" s="69"/>
      <c r="BA22" s="70" t="str">
        <f>IF(AY23&gt;BE23,"○",IF(AY23=BE23,"△","●"))</f>
        <v>○</v>
      </c>
      <c r="BB22" s="70"/>
      <c r="BC22" s="70"/>
      <c r="BD22" s="69"/>
      <c r="BE22" s="71"/>
      <c r="BF22" s="68"/>
      <c r="BG22" s="69"/>
      <c r="BH22" s="70" t="str">
        <f>IF(BF23&gt;BL23,"○",IF(BF23=BL23,"△","●"))</f>
        <v>●</v>
      </c>
      <c r="BI22" s="70"/>
      <c r="BJ22" s="70"/>
      <c r="BK22" s="69"/>
      <c r="BL22" s="71"/>
      <c r="BM22" s="20"/>
      <c r="BN22" s="53"/>
      <c r="BO22" s="54"/>
      <c r="BP22" s="53"/>
      <c r="BQ22" s="54"/>
      <c r="BR22" s="21"/>
      <c r="BS22" s="20"/>
      <c r="BT22" s="53"/>
      <c r="BU22" s="54"/>
      <c r="BV22" s="53"/>
      <c r="BW22" s="54"/>
      <c r="BX22" s="53"/>
      <c r="BY22" s="54"/>
      <c r="BZ22" s="22"/>
      <c r="CA22" s="55"/>
      <c r="CB22" s="56"/>
    </row>
    <row r="23" spans="2:80" ht="16.5" customHeight="1">
      <c r="B23" s="57"/>
      <c r="C23" s="58"/>
      <c r="D23" s="58"/>
      <c r="E23" s="58"/>
      <c r="F23" s="58"/>
      <c r="G23" s="58"/>
      <c r="H23" s="59"/>
      <c r="I23" s="117">
        <f>SUM(K23:K24)</f>
        <v>2</v>
      </c>
      <c r="J23" s="75"/>
      <c r="K23" s="76">
        <f>AH8</f>
        <v>0</v>
      </c>
      <c r="L23" s="77" t="s">
        <v>35</v>
      </c>
      <c r="M23" s="76">
        <f>AF8</f>
        <v>3</v>
      </c>
      <c r="N23" s="75"/>
      <c r="O23" s="117">
        <f>SUM(M23:M24)</f>
        <v>4</v>
      </c>
      <c r="P23" s="74">
        <f>SUM(R23:R24)</f>
        <v>1</v>
      </c>
      <c r="Q23" s="75"/>
      <c r="R23" s="76">
        <f>AH13</f>
        <v>0</v>
      </c>
      <c r="S23" s="77" t="s">
        <v>35</v>
      </c>
      <c r="T23" s="76">
        <f>AF13</f>
        <v>2</v>
      </c>
      <c r="U23" s="75"/>
      <c r="V23" s="78">
        <f>SUM(T23:T24)</f>
        <v>4</v>
      </c>
      <c r="W23" s="74">
        <f>SUM(Y23:Y24)</f>
        <v>1</v>
      </c>
      <c r="X23" s="75"/>
      <c r="Y23" s="76">
        <f>AH18</f>
        <v>0</v>
      </c>
      <c r="Z23" s="77" t="s">
        <v>35</v>
      </c>
      <c r="AA23" s="76">
        <f>AF18</f>
        <v>1</v>
      </c>
      <c r="AB23" s="75"/>
      <c r="AC23" s="78">
        <f>SUM(AA23:AA24)</f>
        <v>1</v>
      </c>
      <c r="AD23" s="114"/>
      <c r="AE23" s="115"/>
      <c r="AF23" s="115"/>
      <c r="AG23" s="115"/>
      <c r="AH23" s="115"/>
      <c r="AI23" s="115"/>
      <c r="AJ23" s="116"/>
      <c r="AK23" s="74">
        <f>SUM(AM23:AM24)</f>
        <v>6</v>
      </c>
      <c r="AL23" s="75"/>
      <c r="AM23" s="76">
        <v>2</v>
      </c>
      <c r="AN23" s="77" t="s">
        <v>35</v>
      </c>
      <c r="AO23" s="76">
        <v>1</v>
      </c>
      <c r="AP23" s="75"/>
      <c r="AQ23" s="78">
        <f>SUM(AO23:AO24)</f>
        <v>2</v>
      </c>
      <c r="AR23" s="74">
        <f>SUM(AT23:AT24)</f>
        <v>3</v>
      </c>
      <c r="AS23" s="75"/>
      <c r="AT23" s="76">
        <v>0</v>
      </c>
      <c r="AU23" s="77" t="s">
        <v>35</v>
      </c>
      <c r="AV23" s="76">
        <v>0</v>
      </c>
      <c r="AW23" s="75"/>
      <c r="AX23" s="78">
        <f>SUM(AV23:AV24)</f>
        <v>0</v>
      </c>
      <c r="AY23" s="74">
        <f>SUM(BA23:BA24)</f>
        <v>2</v>
      </c>
      <c r="AZ23" s="75"/>
      <c r="BA23" s="76">
        <v>1</v>
      </c>
      <c r="BB23" s="77" t="s">
        <v>35</v>
      </c>
      <c r="BC23" s="76">
        <v>1</v>
      </c>
      <c r="BD23" s="75"/>
      <c r="BE23" s="78">
        <f>SUM(BC23:BC24)</f>
        <v>1</v>
      </c>
      <c r="BF23" s="74">
        <f>SUM(BH23:BH24)</f>
        <v>0</v>
      </c>
      <c r="BG23" s="75"/>
      <c r="BH23" s="76">
        <v>0</v>
      </c>
      <c r="BI23" s="77" t="s">
        <v>35</v>
      </c>
      <c r="BJ23" s="76">
        <v>1</v>
      </c>
      <c r="BK23" s="75"/>
      <c r="BL23" s="78">
        <f>SUM(BJ23:BJ24)</f>
        <v>1</v>
      </c>
      <c r="BM23" s="20"/>
      <c r="BN23" s="53"/>
      <c r="BO23" s="54"/>
      <c r="BP23" s="53"/>
      <c r="BQ23" s="54"/>
      <c r="BR23" s="21"/>
      <c r="BS23" s="20"/>
      <c r="BT23" s="53"/>
      <c r="BU23" s="54"/>
      <c r="BV23" s="53"/>
      <c r="BW23" s="54"/>
      <c r="BX23" s="53"/>
      <c r="BY23" s="54"/>
      <c r="BZ23" s="22"/>
      <c r="CA23" s="55"/>
      <c r="CB23" s="56"/>
    </row>
    <row r="24" spans="2:80" ht="16.5" customHeight="1">
      <c r="B24" s="79"/>
      <c r="C24" s="80"/>
      <c r="D24" s="80"/>
      <c r="E24" s="80"/>
      <c r="F24" s="80"/>
      <c r="G24" s="80"/>
      <c r="H24" s="81"/>
      <c r="I24" s="118"/>
      <c r="J24" s="85"/>
      <c r="K24" s="86">
        <f>AH9</f>
        <v>2</v>
      </c>
      <c r="L24" s="87" t="s">
        <v>35</v>
      </c>
      <c r="M24" s="86">
        <f>AF9</f>
        <v>1</v>
      </c>
      <c r="N24" s="85"/>
      <c r="O24" s="118"/>
      <c r="P24" s="84"/>
      <c r="Q24" s="85"/>
      <c r="R24" s="86">
        <f>AH14</f>
        <v>1</v>
      </c>
      <c r="S24" s="87" t="s">
        <v>35</v>
      </c>
      <c r="T24" s="86">
        <f>AF14</f>
        <v>2</v>
      </c>
      <c r="U24" s="85"/>
      <c r="V24" s="88"/>
      <c r="W24" s="84"/>
      <c r="X24" s="85"/>
      <c r="Y24" s="86">
        <f>AH19</f>
        <v>1</v>
      </c>
      <c r="Z24" s="87" t="s">
        <v>35</v>
      </c>
      <c r="AA24" s="86">
        <f>AF19</f>
        <v>0</v>
      </c>
      <c r="AB24" s="85"/>
      <c r="AC24" s="88"/>
      <c r="AD24" s="119"/>
      <c r="AE24" s="120"/>
      <c r="AF24" s="120"/>
      <c r="AG24" s="120"/>
      <c r="AH24" s="120"/>
      <c r="AI24" s="120"/>
      <c r="AJ24" s="121"/>
      <c r="AK24" s="84"/>
      <c r="AL24" s="85"/>
      <c r="AM24" s="86">
        <v>4</v>
      </c>
      <c r="AN24" s="87" t="s">
        <v>35</v>
      </c>
      <c r="AO24" s="86">
        <v>1</v>
      </c>
      <c r="AP24" s="85"/>
      <c r="AQ24" s="88"/>
      <c r="AR24" s="84"/>
      <c r="AS24" s="85"/>
      <c r="AT24" s="86">
        <v>3</v>
      </c>
      <c r="AU24" s="87" t="s">
        <v>35</v>
      </c>
      <c r="AV24" s="86">
        <v>0</v>
      </c>
      <c r="AW24" s="85"/>
      <c r="AX24" s="88"/>
      <c r="AY24" s="84"/>
      <c r="AZ24" s="85"/>
      <c r="BA24" s="86">
        <v>1</v>
      </c>
      <c r="BB24" s="87" t="s">
        <v>35</v>
      </c>
      <c r="BC24" s="86">
        <v>0</v>
      </c>
      <c r="BD24" s="85"/>
      <c r="BE24" s="88"/>
      <c r="BF24" s="84"/>
      <c r="BG24" s="85"/>
      <c r="BH24" s="86">
        <v>0</v>
      </c>
      <c r="BI24" s="87" t="s">
        <v>35</v>
      </c>
      <c r="BJ24" s="86">
        <v>0</v>
      </c>
      <c r="BK24" s="85"/>
      <c r="BL24" s="88"/>
      <c r="BM24" s="89"/>
      <c r="BN24" s="90"/>
      <c r="BO24" s="91"/>
      <c r="BP24" s="90"/>
      <c r="BQ24" s="91"/>
      <c r="BR24" s="92"/>
      <c r="BS24" s="89"/>
      <c r="BT24" s="90"/>
      <c r="BU24" s="91"/>
      <c r="BV24" s="90"/>
      <c r="BW24" s="91"/>
      <c r="BX24" s="90"/>
      <c r="BY24" s="91"/>
      <c r="BZ24" s="93"/>
      <c r="CA24" s="94"/>
      <c r="CB24" s="95"/>
    </row>
    <row r="25" spans="2:80" ht="16.5" customHeight="1">
      <c r="B25" s="96" t="s">
        <v>25</v>
      </c>
      <c r="C25" s="97"/>
      <c r="D25" s="97"/>
      <c r="E25" s="97"/>
      <c r="F25" s="97"/>
      <c r="G25" s="97"/>
      <c r="H25" s="98"/>
      <c r="I25" s="50">
        <f>AK5</f>
        <v>40797</v>
      </c>
      <c r="J25" s="50"/>
      <c r="K25" s="50"/>
      <c r="L25" s="50"/>
      <c r="M25" s="50"/>
      <c r="N25" s="50"/>
      <c r="O25" s="51"/>
      <c r="P25" s="52">
        <f>AK10</f>
        <v>40762</v>
      </c>
      <c r="Q25" s="50"/>
      <c r="R25" s="50"/>
      <c r="S25" s="50"/>
      <c r="T25" s="50"/>
      <c r="U25" s="50"/>
      <c r="V25" s="51"/>
      <c r="W25" s="52">
        <f>AK15</f>
        <v>40741</v>
      </c>
      <c r="X25" s="50"/>
      <c r="Y25" s="50"/>
      <c r="Z25" s="50"/>
      <c r="AA25" s="50"/>
      <c r="AB25" s="50"/>
      <c r="AC25" s="51"/>
      <c r="AD25" s="122">
        <f>AK20</f>
        <v>40762</v>
      </c>
      <c r="AE25" s="99"/>
      <c r="AF25" s="99"/>
      <c r="AG25" s="99"/>
      <c r="AH25" s="99"/>
      <c r="AI25" s="99"/>
      <c r="AJ25" s="100"/>
      <c r="AK25" s="101"/>
      <c r="AL25" s="102"/>
      <c r="AM25" s="102"/>
      <c r="AN25" s="102"/>
      <c r="AO25" s="102"/>
      <c r="AP25" s="102"/>
      <c r="AQ25" s="103"/>
      <c r="AR25" s="52">
        <v>40727</v>
      </c>
      <c r="AS25" s="50"/>
      <c r="AT25" s="50"/>
      <c r="AU25" s="50"/>
      <c r="AV25" s="50"/>
      <c r="AW25" s="50"/>
      <c r="AX25" s="51"/>
      <c r="AY25" s="122">
        <v>40797</v>
      </c>
      <c r="AZ25" s="99"/>
      <c r="BA25" s="99"/>
      <c r="BB25" s="99"/>
      <c r="BC25" s="99"/>
      <c r="BD25" s="99"/>
      <c r="BE25" s="100"/>
      <c r="BF25" s="52">
        <v>40741</v>
      </c>
      <c r="BG25" s="50"/>
      <c r="BH25" s="50"/>
      <c r="BI25" s="50"/>
      <c r="BJ25" s="50"/>
      <c r="BK25" s="50"/>
      <c r="BL25" s="51"/>
      <c r="BM25" s="104">
        <f>COUNTIF(I27:BL27,"○")</f>
        <v>1</v>
      </c>
      <c r="BN25" s="105"/>
      <c r="BO25" s="106">
        <f>COUNTIF(I27:BL27,"△")</f>
        <v>2</v>
      </c>
      <c r="BP25" s="105"/>
      <c r="BQ25" s="106">
        <f>COUNTIF(I27:BL27,"●")</f>
        <v>4</v>
      </c>
      <c r="BR25" s="107"/>
      <c r="BS25" s="104">
        <f>BM25*3+BO25*1</f>
        <v>5</v>
      </c>
      <c r="BT25" s="105"/>
      <c r="BU25" s="106">
        <f>I28+P28+W28+AD28+AR28+AY28+BF28</f>
        <v>8</v>
      </c>
      <c r="BV25" s="105"/>
      <c r="BW25" s="106">
        <f>O28+V28+AC28+AJ28+AX28+BE28+BL28</f>
        <v>15</v>
      </c>
      <c r="BX25" s="105"/>
      <c r="BY25" s="106">
        <f>BU25-BW25</f>
        <v>-7</v>
      </c>
      <c r="BZ25" s="108"/>
      <c r="CA25" s="109">
        <f>RANK(BS25,$BS$5:$BT$44,0)</f>
        <v>7</v>
      </c>
      <c r="CB25" s="110"/>
    </row>
    <row r="26" spans="2:80" ht="16.5" customHeight="1">
      <c r="B26" s="57"/>
      <c r="C26" s="58"/>
      <c r="D26" s="58"/>
      <c r="E26" s="58"/>
      <c r="F26" s="58"/>
      <c r="G26" s="58"/>
      <c r="H26" s="59"/>
      <c r="I26" s="64" t="str">
        <f>AK6</f>
        <v>泉小グラウンド</v>
      </c>
      <c r="J26" s="64"/>
      <c r="K26" s="64"/>
      <c r="L26" s="64"/>
      <c r="M26" s="64"/>
      <c r="N26" s="64"/>
      <c r="O26" s="65"/>
      <c r="P26" s="63" t="str">
        <f>AK11</f>
        <v>浜田小グラウンド</v>
      </c>
      <c r="Q26" s="64"/>
      <c r="R26" s="64"/>
      <c r="S26" s="64"/>
      <c r="T26" s="64"/>
      <c r="U26" s="64"/>
      <c r="V26" s="65"/>
      <c r="W26" s="63" t="str">
        <f>AK16</f>
        <v>亀城小グラウンド</v>
      </c>
      <c r="X26" s="64"/>
      <c r="Y26" s="64"/>
      <c r="Z26" s="64"/>
      <c r="AA26" s="64"/>
      <c r="AB26" s="64"/>
      <c r="AC26" s="65"/>
      <c r="AD26" s="125" t="str">
        <f>AK21</f>
        <v>浜田小グラウンド</v>
      </c>
      <c r="AE26" s="126"/>
      <c r="AF26" s="126"/>
      <c r="AG26" s="126"/>
      <c r="AH26" s="126"/>
      <c r="AI26" s="126"/>
      <c r="AJ26" s="127"/>
      <c r="AK26" s="114"/>
      <c r="AL26" s="115"/>
      <c r="AM26" s="115"/>
      <c r="AN26" s="115"/>
      <c r="AO26" s="115"/>
      <c r="AP26" s="115"/>
      <c r="AQ26" s="116"/>
      <c r="AR26" s="63" t="s">
        <v>49</v>
      </c>
      <c r="AS26" s="64"/>
      <c r="AT26" s="64"/>
      <c r="AU26" s="64"/>
      <c r="AV26" s="64"/>
      <c r="AW26" s="64"/>
      <c r="AX26" s="65"/>
      <c r="AY26" s="124" t="s">
        <v>53</v>
      </c>
      <c r="AZ26" s="64"/>
      <c r="BA26" s="64"/>
      <c r="BB26" s="64"/>
      <c r="BC26" s="64"/>
      <c r="BD26" s="64"/>
      <c r="BE26" s="65"/>
      <c r="BF26" s="63" t="s">
        <v>50</v>
      </c>
      <c r="BG26" s="64"/>
      <c r="BH26" s="64"/>
      <c r="BI26" s="64"/>
      <c r="BJ26" s="64"/>
      <c r="BK26" s="64"/>
      <c r="BL26" s="65"/>
      <c r="BM26" s="20"/>
      <c r="BN26" s="53"/>
      <c r="BO26" s="54"/>
      <c r="BP26" s="53"/>
      <c r="BQ26" s="54"/>
      <c r="BR26" s="21"/>
      <c r="BS26" s="20"/>
      <c r="BT26" s="53"/>
      <c r="BU26" s="54"/>
      <c r="BV26" s="53"/>
      <c r="BW26" s="54"/>
      <c r="BX26" s="53"/>
      <c r="BY26" s="54"/>
      <c r="BZ26" s="22"/>
      <c r="CA26" s="55"/>
      <c r="CB26" s="56"/>
    </row>
    <row r="27" spans="2:80" ht="16.5" customHeight="1">
      <c r="B27" s="57"/>
      <c r="C27" s="58"/>
      <c r="D27" s="58"/>
      <c r="E27" s="58"/>
      <c r="F27" s="58"/>
      <c r="G27" s="58"/>
      <c r="H27" s="59"/>
      <c r="I27" s="69"/>
      <c r="J27" s="69"/>
      <c r="K27" s="70" t="str">
        <f>IF(I28&gt;O28,"○",IF(I28=O28,"△","●"))</f>
        <v>●</v>
      </c>
      <c r="L27" s="70"/>
      <c r="M27" s="70"/>
      <c r="N27" s="69"/>
      <c r="O27" s="69"/>
      <c r="P27" s="68"/>
      <c r="Q27" s="69"/>
      <c r="R27" s="70" t="str">
        <f>IF(P28&gt;V28,"○",IF(P28=V28,"△","●"))</f>
        <v>●</v>
      </c>
      <c r="S27" s="70"/>
      <c r="T27" s="70"/>
      <c r="U27" s="69"/>
      <c r="V27" s="71"/>
      <c r="W27" s="68"/>
      <c r="X27" s="69"/>
      <c r="Y27" s="70" t="str">
        <f>IF(W28&gt;AC28,"○",IF(W28=AC28,"△","●"))</f>
        <v>△</v>
      </c>
      <c r="Z27" s="123"/>
      <c r="AA27" s="70"/>
      <c r="AB27" s="69"/>
      <c r="AC27" s="71"/>
      <c r="AD27" s="68"/>
      <c r="AE27" s="69"/>
      <c r="AF27" s="70" t="str">
        <f>IF(AD28&gt;AJ28,"○",IF(AD28=AJ28,"△","●"))</f>
        <v>●</v>
      </c>
      <c r="AG27" s="70"/>
      <c r="AH27" s="70"/>
      <c r="AI27" s="69"/>
      <c r="AJ27" s="71"/>
      <c r="AK27" s="114"/>
      <c r="AL27" s="115"/>
      <c r="AM27" s="115"/>
      <c r="AN27" s="115"/>
      <c r="AO27" s="115"/>
      <c r="AP27" s="115"/>
      <c r="AQ27" s="116"/>
      <c r="AR27" s="68"/>
      <c r="AS27" s="69"/>
      <c r="AT27" s="70" t="str">
        <f>IF(AR28&gt;AX28,"○",IF(AR28=AX28,"△","●"))</f>
        <v>●</v>
      </c>
      <c r="AU27" s="70"/>
      <c r="AV27" s="70"/>
      <c r="AW27" s="69"/>
      <c r="AX27" s="71"/>
      <c r="AY27" s="68"/>
      <c r="AZ27" s="69"/>
      <c r="BA27" s="70" t="str">
        <f>IF(AY28&gt;BE28,"○",IF(AY28=BE28,"△","●"))</f>
        <v>○</v>
      </c>
      <c r="BB27" s="70"/>
      <c r="BC27" s="70"/>
      <c r="BD27" s="69"/>
      <c r="BE27" s="71"/>
      <c r="BF27" s="68"/>
      <c r="BG27" s="69"/>
      <c r="BH27" s="70" t="str">
        <f>IF(BF28&gt;BL28,"○",IF(BF28=BL28,"△","●"))</f>
        <v>△</v>
      </c>
      <c r="BI27" s="70"/>
      <c r="BJ27" s="70"/>
      <c r="BK27" s="69"/>
      <c r="BL27" s="71"/>
      <c r="BM27" s="20"/>
      <c r="BN27" s="53"/>
      <c r="BO27" s="54"/>
      <c r="BP27" s="53"/>
      <c r="BQ27" s="54"/>
      <c r="BR27" s="21"/>
      <c r="BS27" s="20"/>
      <c r="BT27" s="53"/>
      <c r="BU27" s="54"/>
      <c r="BV27" s="53"/>
      <c r="BW27" s="54"/>
      <c r="BX27" s="53"/>
      <c r="BY27" s="54"/>
      <c r="BZ27" s="22"/>
      <c r="CA27" s="55"/>
      <c r="CB27" s="56"/>
    </row>
    <row r="28" spans="2:80" ht="16.5" customHeight="1">
      <c r="B28" s="57"/>
      <c r="C28" s="58"/>
      <c r="D28" s="58"/>
      <c r="E28" s="58"/>
      <c r="F28" s="58"/>
      <c r="G28" s="58"/>
      <c r="H28" s="59"/>
      <c r="I28" s="117">
        <f>SUM(K28:K29)</f>
        <v>1</v>
      </c>
      <c r="J28" s="75"/>
      <c r="K28" s="76">
        <f>AO8</f>
        <v>0</v>
      </c>
      <c r="L28" s="77" t="s">
        <v>35</v>
      </c>
      <c r="M28" s="76">
        <f>AM8</f>
        <v>1</v>
      </c>
      <c r="N28" s="75"/>
      <c r="O28" s="117">
        <f>SUM(M28:M29)</f>
        <v>2</v>
      </c>
      <c r="P28" s="74">
        <f>SUM(R28:R29)</f>
        <v>1</v>
      </c>
      <c r="Q28" s="75"/>
      <c r="R28" s="76">
        <f>AO13</f>
        <v>0</v>
      </c>
      <c r="S28" s="77" t="s">
        <v>35</v>
      </c>
      <c r="T28" s="76">
        <f>AM13</f>
        <v>2</v>
      </c>
      <c r="U28" s="75"/>
      <c r="V28" s="78">
        <f>SUM(T28:T29)</f>
        <v>3</v>
      </c>
      <c r="W28" s="74">
        <f>SUM(Y28:Y29)</f>
        <v>0</v>
      </c>
      <c r="X28" s="75"/>
      <c r="Y28" s="76">
        <f>AO18</f>
        <v>0</v>
      </c>
      <c r="Z28" s="77" t="s">
        <v>35</v>
      </c>
      <c r="AA28" s="76">
        <f>AM18</f>
        <v>0</v>
      </c>
      <c r="AB28" s="75"/>
      <c r="AC28" s="78">
        <f>SUM(AA28:AA29)</f>
        <v>0</v>
      </c>
      <c r="AD28" s="74">
        <f>SUM(AF28:AF29)</f>
        <v>2</v>
      </c>
      <c r="AE28" s="75"/>
      <c r="AF28" s="76">
        <f>AO23</f>
        <v>1</v>
      </c>
      <c r="AG28" s="77" t="s">
        <v>35</v>
      </c>
      <c r="AH28" s="76">
        <f>AM23</f>
        <v>2</v>
      </c>
      <c r="AI28" s="75"/>
      <c r="AJ28" s="78">
        <f>SUM(AH28:AH29)</f>
        <v>6</v>
      </c>
      <c r="AK28" s="114"/>
      <c r="AL28" s="115"/>
      <c r="AM28" s="115"/>
      <c r="AN28" s="115"/>
      <c r="AO28" s="115"/>
      <c r="AP28" s="115"/>
      <c r="AQ28" s="116"/>
      <c r="AR28" s="74">
        <f>SUM(AT28:AT29)</f>
        <v>1</v>
      </c>
      <c r="AS28" s="75"/>
      <c r="AT28" s="76">
        <v>0</v>
      </c>
      <c r="AU28" s="77" t="s">
        <v>35</v>
      </c>
      <c r="AV28" s="76">
        <v>2</v>
      </c>
      <c r="AW28" s="75"/>
      <c r="AX28" s="78">
        <f>SUM(AV28:AV29)</f>
        <v>4</v>
      </c>
      <c r="AY28" s="74">
        <f>SUM(BA28:BA29)</f>
        <v>3</v>
      </c>
      <c r="AZ28" s="75"/>
      <c r="BA28" s="76">
        <v>1</v>
      </c>
      <c r="BB28" s="77" t="s">
        <v>35</v>
      </c>
      <c r="BC28" s="76">
        <v>0</v>
      </c>
      <c r="BD28" s="75"/>
      <c r="BE28" s="78">
        <f>SUM(BC28:BC29)</f>
        <v>0</v>
      </c>
      <c r="BF28" s="74">
        <f>SUM(BH28:BH29)</f>
        <v>0</v>
      </c>
      <c r="BG28" s="75"/>
      <c r="BH28" s="76">
        <v>0</v>
      </c>
      <c r="BI28" s="77" t="s">
        <v>35</v>
      </c>
      <c r="BJ28" s="76">
        <v>0</v>
      </c>
      <c r="BK28" s="75"/>
      <c r="BL28" s="78">
        <f>SUM(BJ28:BJ29)</f>
        <v>0</v>
      </c>
      <c r="BM28" s="20"/>
      <c r="BN28" s="53"/>
      <c r="BO28" s="54"/>
      <c r="BP28" s="53"/>
      <c r="BQ28" s="54"/>
      <c r="BR28" s="21"/>
      <c r="BS28" s="20"/>
      <c r="BT28" s="53"/>
      <c r="BU28" s="54"/>
      <c r="BV28" s="53"/>
      <c r="BW28" s="54"/>
      <c r="BX28" s="53"/>
      <c r="BY28" s="54"/>
      <c r="BZ28" s="22"/>
      <c r="CA28" s="55"/>
      <c r="CB28" s="56"/>
    </row>
    <row r="29" spans="2:80" ht="16.5" customHeight="1">
      <c r="B29" s="79"/>
      <c r="C29" s="80"/>
      <c r="D29" s="80"/>
      <c r="E29" s="80"/>
      <c r="F29" s="80"/>
      <c r="G29" s="80"/>
      <c r="H29" s="81"/>
      <c r="I29" s="118"/>
      <c r="J29" s="85"/>
      <c r="K29" s="86">
        <f>AO9</f>
        <v>1</v>
      </c>
      <c r="L29" s="87" t="s">
        <v>35</v>
      </c>
      <c r="M29" s="86">
        <f>AM9</f>
        <v>1</v>
      </c>
      <c r="N29" s="85"/>
      <c r="O29" s="118"/>
      <c r="P29" s="84"/>
      <c r="Q29" s="85"/>
      <c r="R29" s="86">
        <f>AO14</f>
        <v>1</v>
      </c>
      <c r="S29" s="87" t="s">
        <v>35</v>
      </c>
      <c r="T29" s="86">
        <f>AM14</f>
        <v>1</v>
      </c>
      <c r="U29" s="85"/>
      <c r="V29" s="88"/>
      <c r="W29" s="84"/>
      <c r="X29" s="85"/>
      <c r="Y29" s="86">
        <f>AO19</f>
        <v>0</v>
      </c>
      <c r="Z29" s="87" t="s">
        <v>35</v>
      </c>
      <c r="AA29" s="86">
        <f>AM19</f>
        <v>0</v>
      </c>
      <c r="AB29" s="85"/>
      <c r="AC29" s="88"/>
      <c r="AD29" s="84"/>
      <c r="AE29" s="85"/>
      <c r="AF29" s="86">
        <f>AO24</f>
        <v>1</v>
      </c>
      <c r="AG29" s="87" t="s">
        <v>35</v>
      </c>
      <c r="AH29" s="86">
        <f>AM24</f>
        <v>4</v>
      </c>
      <c r="AI29" s="85"/>
      <c r="AJ29" s="88"/>
      <c r="AK29" s="119"/>
      <c r="AL29" s="120"/>
      <c r="AM29" s="120"/>
      <c r="AN29" s="120"/>
      <c r="AO29" s="120"/>
      <c r="AP29" s="120"/>
      <c r="AQ29" s="121"/>
      <c r="AR29" s="84"/>
      <c r="AS29" s="85"/>
      <c r="AT29" s="86">
        <v>1</v>
      </c>
      <c r="AU29" s="87" t="s">
        <v>35</v>
      </c>
      <c r="AV29" s="86">
        <v>2</v>
      </c>
      <c r="AW29" s="85"/>
      <c r="AX29" s="88"/>
      <c r="AY29" s="84"/>
      <c r="AZ29" s="85"/>
      <c r="BA29" s="86">
        <v>2</v>
      </c>
      <c r="BB29" s="87" t="s">
        <v>35</v>
      </c>
      <c r="BC29" s="86">
        <v>0</v>
      </c>
      <c r="BD29" s="85"/>
      <c r="BE29" s="88"/>
      <c r="BF29" s="84"/>
      <c r="BG29" s="85"/>
      <c r="BH29" s="86">
        <v>0</v>
      </c>
      <c r="BI29" s="87" t="s">
        <v>35</v>
      </c>
      <c r="BJ29" s="86">
        <v>0</v>
      </c>
      <c r="BK29" s="85"/>
      <c r="BL29" s="88"/>
      <c r="BM29" s="89"/>
      <c r="BN29" s="90"/>
      <c r="BO29" s="91"/>
      <c r="BP29" s="90"/>
      <c r="BQ29" s="91"/>
      <c r="BR29" s="92"/>
      <c r="BS29" s="89"/>
      <c r="BT29" s="90"/>
      <c r="BU29" s="91"/>
      <c r="BV29" s="90"/>
      <c r="BW29" s="91"/>
      <c r="BX29" s="90"/>
      <c r="BY29" s="91"/>
      <c r="BZ29" s="93"/>
      <c r="CA29" s="94"/>
      <c r="CB29" s="95"/>
    </row>
    <row r="30" spans="2:80" ht="16.5" customHeight="1">
      <c r="B30" s="96" t="s">
        <v>12</v>
      </c>
      <c r="C30" s="97"/>
      <c r="D30" s="97"/>
      <c r="E30" s="97"/>
      <c r="F30" s="97"/>
      <c r="G30" s="97"/>
      <c r="H30" s="98"/>
      <c r="I30" s="50">
        <f>AR5</f>
        <v>40761</v>
      </c>
      <c r="J30" s="50"/>
      <c r="K30" s="50"/>
      <c r="L30" s="50"/>
      <c r="M30" s="50"/>
      <c r="N30" s="50"/>
      <c r="O30" s="51"/>
      <c r="P30" s="122">
        <f>AR10</f>
        <v>40713</v>
      </c>
      <c r="Q30" s="99"/>
      <c r="R30" s="99"/>
      <c r="S30" s="99"/>
      <c r="T30" s="99"/>
      <c r="U30" s="99"/>
      <c r="V30" s="100"/>
      <c r="W30" s="52">
        <f>AR15</f>
        <v>40761</v>
      </c>
      <c r="X30" s="50"/>
      <c r="Y30" s="50"/>
      <c r="Z30" s="50"/>
      <c r="AA30" s="50"/>
      <c r="AB30" s="50"/>
      <c r="AC30" s="51"/>
      <c r="AD30" s="122">
        <f>AR20</f>
        <v>40741</v>
      </c>
      <c r="AE30" s="99"/>
      <c r="AF30" s="99"/>
      <c r="AG30" s="99"/>
      <c r="AH30" s="99"/>
      <c r="AI30" s="99"/>
      <c r="AJ30" s="100"/>
      <c r="AK30" s="122">
        <f>AR25</f>
        <v>40727</v>
      </c>
      <c r="AL30" s="99"/>
      <c r="AM30" s="99"/>
      <c r="AN30" s="99"/>
      <c r="AO30" s="99"/>
      <c r="AP30" s="99"/>
      <c r="AQ30" s="100"/>
      <c r="AR30" s="101"/>
      <c r="AS30" s="102"/>
      <c r="AT30" s="102"/>
      <c r="AU30" s="102"/>
      <c r="AV30" s="102"/>
      <c r="AW30" s="102"/>
      <c r="AX30" s="103"/>
      <c r="AY30" s="52">
        <v>40741</v>
      </c>
      <c r="AZ30" s="50"/>
      <c r="BA30" s="50"/>
      <c r="BB30" s="50"/>
      <c r="BC30" s="50"/>
      <c r="BD30" s="50"/>
      <c r="BE30" s="51"/>
      <c r="BF30" s="52">
        <v>40713</v>
      </c>
      <c r="BG30" s="50"/>
      <c r="BH30" s="50"/>
      <c r="BI30" s="50"/>
      <c r="BJ30" s="50"/>
      <c r="BK30" s="50"/>
      <c r="BL30" s="51"/>
      <c r="BM30" s="104">
        <f>COUNTIF(I32:BL32,"○")</f>
        <v>2</v>
      </c>
      <c r="BN30" s="105"/>
      <c r="BO30" s="106">
        <f>COUNTIF(I32:BL32,"△")</f>
        <v>1</v>
      </c>
      <c r="BP30" s="105"/>
      <c r="BQ30" s="106">
        <f>COUNTIF(I32:BL32,"●")</f>
        <v>4</v>
      </c>
      <c r="BR30" s="107"/>
      <c r="BS30" s="104">
        <f>BM30*3+BO30*1</f>
        <v>7</v>
      </c>
      <c r="BT30" s="105"/>
      <c r="BU30" s="106">
        <f>I33+P33+W33+AD33+AK33+AY33+BF33</f>
        <v>11</v>
      </c>
      <c r="BV30" s="105"/>
      <c r="BW30" s="106">
        <f>O33+V33+AC33+AJ33+AQ33+BE33+BL33</f>
        <v>15</v>
      </c>
      <c r="BX30" s="105"/>
      <c r="BY30" s="106">
        <f>BU30-BW30</f>
        <v>-4</v>
      </c>
      <c r="BZ30" s="108"/>
      <c r="CA30" s="109">
        <f>RANK(BS30,$BS$5:$BT$44,0)</f>
        <v>5</v>
      </c>
      <c r="CB30" s="110"/>
    </row>
    <row r="31" spans="2:80" ht="16.5" customHeight="1">
      <c r="B31" s="57"/>
      <c r="C31" s="58"/>
      <c r="D31" s="58"/>
      <c r="E31" s="58"/>
      <c r="F31" s="58"/>
      <c r="G31" s="58"/>
      <c r="H31" s="59"/>
      <c r="I31" s="64" t="str">
        <f>AR6</f>
        <v>平田ピクニックランド</v>
      </c>
      <c r="J31" s="64"/>
      <c r="K31" s="64"/>
      <c r="L31" s="64"/>
      <c r="M31" s="64"/>
      <c r="N31" s="64"/>
      <c r="O31" s="65"/>
      <c r="P31" s="63" t="str">
        <f>AR11</f>
        <v>若浜小グラウンド</v>
      </c>
      <c r="Q31" s="64"/>
      <c r="R31" s="64"/>
      <c r="S31" s="64"/>
      <c r="T31" s="64"/>
      <c r="U31" s="64"/>
      <c r="V31" s="65"/>
      <c r="W31" s="63" t="str">
        <f>AR16</f>
        <v>平田ピクニックランド</v>
      </c>
      <c r="X31" s="64"/>
      <c r="Y31" s="64"/>
      <c r="Z31" s="64"/>
      <c r="AA31" s="64"/>
      <c r="AB31" s="64"/>
      <c r="AC31" s="65"/>
      <c r="AD31" s="63" t="str">
        <f>AR21</f>
        <v>菅里グラウンド</v>
      </c>
      <c r="AE31" s="64"/>
      <c r="AF31" s="64"/>
      <c r="AG31" s="64"/>
      <c r="AH31" s="64"/>
      <c r="AI31" s="64"/>
      <c r="AJ31" s="65"/>
      <c r="AK31" s="63" t="str">
        <f>AR26</f>
        <v>若浜小グラウンド</v>
      </c>
      <c r="AL31" s="64"/>
      <c r="AM31" s="64"/>
      <c r="AN31" s="64"/>
      <c r="AO31" s="64"/>
      <c r="AP31" s="64"/>
      <c r="AQ31" s="65"/>
      <c r="AR31" s="114"/>
      <c r="AS31" s="115"/>
      <c r="AT31" s="115"/>
      <c r="AU31" s="115"/>
      <c r="AV31" s="115"/>
      <c r="AW31" s="115"/>
      <c r="AX31" s="116"/>
      <c r="AY31" s="63" t="s">
        <v>30</v>
      </c>
      <c r="AZ31" s="64"/>
      <c r="BA31" s="64"/>
      <c r="BB31" s="64"/>
      <c r="BC31" s="64"/>
      <c r="BD31" s="64"/>
      <c r="BE31" s="65"/>
      <c r="BF31" s="63" t="s">
        <v>49</v>
      </c>
      <c r="BG31" s="64"/>
      <c r="BH31" s="64"/>
      <c r="BI31" s="64"/>
      <c r="BJ31" s="64"/>
      <c r="BK31" s="64"/>
      <c r="BL31" s="65"/>
      <c r="BM31" s="20"/>
      <c r="BN31" s="53"/>
      <c r="BO31" s="54"/>
      <c r="BP31" s="53"/>
      <c r="BQ31" s="54"/>
      <c r="BR31" s="21"/>
      <c r="BS31" s="20"/>
      <c r="BT31" s="53"/>
      <c r="BU31" s="54"/>
      <c r="BV31" s="53"/>
      <c r="BW31" s="54"/>
      <c r="BX31" s="53"/>
      <c r="BY31" s="54"/>
      <c r="BZ31" s="22"/>
      <c r="CA31" s="55"/>
      <c r="CB31" s="56"/>
    </row>
    <row r="32" spans="2:80" ht="16.5" customHeight="1">
      <c r="B32" s="57"/>
      <c r="C32" s="58"/>
      <c r="D32" s="58"/>
      <c r="E32" s="58"/>
      <c r="F32" s="58"/>
      <c r="G32" s="58"/>
      <c r="H32" s="59"/>
      <c r="I32" s="69"/>
      <c r="J32" s="69"/>
      <c r="K32" s="70" t="str">
        <f>IF(I33&gt;O33,"○",IF(I33=O33,"△","●"))</f>
        <v>●</v>
      </c>
      <c r="L32" s="70"/>
      <c r="M32" s="70"/>
      <c r="N32" s="69"/>
      <c r="O32" s="69"/>
      <c r="P32" s="68"/>
      <c r="Q32" s="69"/>
      <c r="R32" s="70" t="str">
        <f>IF(P33&gt;V33,"○",IF(P33=V33,"△","●"))</f>
        <v>●</v>
      </c>
      <c r="S32" s="70"/>
      <c r="T32" s="70"/>
      <c r="U32" s="69"/>
      <c r="V32" s="71"/>
      <c r="W32" s="68"/>
      <c r="X32" s="69"/>
      <c r="Y32" s="70" t="str">
        <f>IF(W33&gt;AC33,"○",IF(W33=AC33,"△","●"))</f>
        <v>●</v>
      </c>
      <c r="Z32" s="70"/>
      <c r="AA32" s="70"/>
      <c r="AB32" s="69"/>
      <c r="AC32" s="71"/>
      <c r="AD32" s="68"/>
      <c r="AE32" s="69"/>
      <c r="AF32" s="70" t="str">
        <f>IF(AD33&gt;AJ33,"○",IF(AD33=AJ33,"△","●"))</f>
        <v>●</v>
      </c>
      <c r="AG32" s="70"/>
      <c r="AH32" s="70"/>
      <c r="AI32" s="69"/>
      <c r="AJ32" s="71"/>
      <c r="AK32" s="68"/>
      <c r="AL32" s="69"/>
      <c r="AM32" s="70" t="str">
        <f>IF(AK33&gt;AQ33,"○",IF(AK33=AQ33,"△","●"))</f>
        <v>○</v>
      </c>
      <c r="AN32" s="70"/>
      <c r="AO32" s="70"/>
      <c r="AP32" s="69"/>
      <c r="AQ32" s="71"/>
      <c r="AR32" s="114"/>
      <c r="AS32" s="115"/>
      <c r="AT32" s="115"/>
      <c r="AU32" s="115"/>
      <c r="AV32" s="115"/>
      <c r="AW32" s="115"/>
      <c r="AX32" s="116"/>
      <c r="AY32" s="68"/>
      <c r="AZ32" s="69"/>
      <c r="BA32" s="70" t="str">
        <f>IF(AY33&gt;BE33,"○",IF(AY33=BE33,"△","●"))</f>
        <v>○</v>
      </c>
      <c r="BB32" s="70"/>
      <c r="BC32" s="70"/>
      <c r="BD32" s="69"/>
      <c r="BE32" s="71"/>
      <c r="BF32" s="68"/>
      <c r="BG32" s="69"/>
      <c r="BH32" s="70" t="str">
        <f>IF(BF33&gt;BL33,"○",IF(BF33=BL33,"△","●"))</f>
        <v>△</v>
      </c>
      <c r="BI32" s="70"/>
      <c r="BJ32" s="70"/>
      <c r="BK32" s="69"/>
      <c r="BL32" s="71"/>
      <c r="BM32" s="20"/>
      <c r="BN32" s="53"/>
      <c r="BO32" s="54"/>
      <c r="BP32" s="53"/>
      <c r="BQ32" s="54"/>
      <c r="BR32" s="21"/>
      <c r="BS32" s="20"/>
      <c r="BT32" s="53"/>
      <c r="BU32" s="54"/>
      <c r="BV32" s="53"/>
      <c r="BW32" s="54"/>
      <c r="BX32" s="53"/>
      <c r="BY32" s="54"/>
      <c r="BZ32" s="22"/>
      <c r="CA32" s="55"/>
      <c r="CB32" s="56"/>
    </row>
    <row r="33" spans="2:80" ht="16.5" customHeight="1">
      <c r="B33" s="57"/>
      <c r="C33" s="58"/>
      <c r="D33" s="58"/>
      <c r="E33" s="58"/>
      <c r="F33" s="58"/>
      <c r="G33" s="58"/>
      <c r="H33" s="59"/>
      <c r="I33" s="117">
        <f>SUM(K33:K34)</f>
        <v>1</v>
      </c>
      <c r="J33" s="75"/>
      <c r="K33" s="76">
        <f>AV8</f>
        <v>0</v>
      </c>
      <c r="L33" s="77" t="s">
        <v>35</v>
      </c>
      <c r="M33" s="76">
        <f>AT8</f>
        <v>2</v>
      </c>
      <c r="N33" s="75"/>
      <c r="O33" s="117">
        <f>SUM(M33:M34)</f>
        <v>3</v>
      </c>
      <c r="P33" s="74">
        <f>SUM(R33:R34)</f>
        <v>0</v>
      </c>
      <c r="Q33" s="75"/>
      <c r="R33" s="76">
        <f>AV13</f>
        <v>0</v>
      </c>
      <c r="S33" s="77" t="s">
        <v>35</v>
      </c>
      <c r="T33" s="76">
        <f>AT13</f>
        <v>1</v>
      </c>
      <c r="U33" s="75"/>
      <c r="V33" s="78">
        <f>SUM(T33:T34)</f>
        <v>2</v>
      </c>
      <c r="W33" s="74">
        <f>SUM(Y33:Y34)</f>
        <v>2</v>
      </c>
      <c r="X33" s="75"/>
      <c r="Y33" s="76">
        <f>AV18</f>
        <v>0</v>
      </c>
      <c r="Z33" s="77" t="s">
        <v>35</v>
      </c>
      <c r="AA33" s="76">
        <f>AT18</f>
        <v>2</v>
      </c>
      <c r="AB33" s="75"/>
      <c r="AC33" s="78">
        <f>SUM(AA33:AA34)</f>
        <v>3</v>
      </c>
      <c r="AD33" s="74">
        <f>SUM(AF33:AF34)</f>
        <v>0</v>
      </c>
      <c r="AE33" s="75"/>
      <c r="AF33" s="76">
        <f>AV23</f>
        <v>0</v>
      </c>
      <c r="AG33" s="77" t="s">
        <v>35</v>
      </c>
      <c r="AH33" s="76">
        <f>AT23</f>
        <v>0</v>
      </c>
      <c r="AI33" s="75"/>
      <c r="AJ33" s="78">
        <f>SUM(AH33:AH34)</f>
        <v>3</v>
      </c>
      <c r="AK33" s="74">
        <f>SUM(AM33:AM34)</f>
        <v>4</v>
      </c>
      <c r="AL33" s="75"/>
      <c r="AM33" s="76">
        <f>AV28</f>
        <v>2</v>
      </c>
      <c r="AN33" s="77" t="s">
        <v>35</v>
      </c>
      <c r="AO33" s="76">
        <f>AT28</f>
        <v>0</v>
      </c>
      <c r="AP33" s="75"/>
      <c r="AQ33" s="78">
        <f>SUM(AO33:AO34)</f>
        <v>1</v>
      </c>
      <c r="AR33" s="114"/>
      <c r="AS33" s="115"/>
      <c r="AT33" s="115"/>
      <c r="AU33" s="115"/>
      <c r="AV33" s="115"/>
      <c r="AW33" s="115"/>
      <c r="AX33" s="116"/>
      <c r="AY33" s="74">
        <f>SUM(BA33:BA34)</f>
        <v>3</v>
      </c>
      <c r="AZ33" s="75"/>
      <c r="BA33" s="76">
        <v>2</v>
      </c>
      <c r="BB33" s="77" t="s">
        <v>35</v>
      </c>
      <c r="BC33" s="76">
        <v>1</v>
      </c>
      <c r="BD33" s="75"/>
      <c r="BE33" s="78">
        <f>SUM(BC33:BC34)</f>
        <v>2</v>
      </c>
      <c r="BF33" s="74">
        <f>SUM(BH33:BH34)</f>
        <v>1</v>
      </c>
      <c r="BG33" s="75"/>
      <c r="BH33" s="76">
        <v>0</v>
      </c>
      <c r="BI33" s="77" t="s">
        <v>35</v>
      </c>
      <c r="BJ33" s="76">
        <v>1</v>
      </c>
      <c r="BK33" s="75"/>
      <c r="BL33" s="78">
        <f>SUM(BJ33:BJ34)</f>
        <v>1</v>
      </c>
      <c r="BM33" s="20"/>
      <c r="BN33" s="53"/>
      <c r="BO33" s="54"/>
      <c r="BP33" s="53"/>
      <c r="BQ33" s="54"/>
      <c r="BR33" s="21"/>
      <c r="BS33" s="20"/>
      <c r="BT33" s="53"/>
      <c r="BU33" s="54"/>
      <c r="BV33" s="53"/>
      <c r="BW33" s="54"/>
      <c r="BX33" s="53"/>
      <c r="BY33" s="54"/>
      <c r="BZ33" s="22"/>
      <c r="CA33" s="55"/>
      <c r="CB33" s="56"/>
    </row>
    <row r="34" spans="2:80" ht="16.5" customHeight="1">
      <c r="B34" s="79"/>
      <c r="C34" s="80"/>
      <c r="D34" s="80"/>
      <c r="E34" s="80"/>
      <c r="F34" s="80"/>
      <c r="G34" s="80"/>
      <c r="H34" s="81"/>
      <c r="I34" s="118"/>
      <c r="J34" s="85"/>
      <c r="K34" s="86">
        <f>AV9</f>
        <v>1</v>
      </c>
      <c r="L34" s="87" t="s">
        <v>35</v>
      </c>
      <c r="M34" s="86">
        <f>AT9</f>
        <v>1</v>
      </c>
      <c r="N34" s="85"/>
      <c r="O34" s="118"/>
      <c r="P34" s="84"/>
      <c r="Q34" s="85"/>
      <c r="R34" s="86">
        <f>AV14</f>
        <v>0</v>
      </c>
      <c r="S34" s="87" t="s">
        <v>35</v>
      </c>
      <c r="T34" s="86">
        <f>AT14</f>
        <v>1</v>
      </c>
      <c r="U34" s="85"/>
      <c r="V34" s="88"/>
      <c r="W34" s="84"/>
      <c r="X34" s="85"/>
      <c r="Y34" s="86">
        <f>AV19</f>
        <v>2</v>
      </c>
      <c r="Z34" s="87" t="s">
        <v>35</v>
      </c>
      <c r="AA34" s="86">
        <f>AT19</f>
        <v>1</v>
      </c>
      <c r="AB34" s="85"/>
      <c r="AC34" s="88"/>
      <c r="AD34" s="84"/>
      <c r="AE34" s="85"/>
      <c r="AF34" s="86">
        <f>AV24</f>
        <v>0</v>
      </c>
      <c r="AG34" s="87" t="s">
        <v>35</v>
      </c>
      <c r="AH34" s="86">
        <f>AT24</f>
        <v>3</v>
      </c>
      <c r="AI34" s="85"/>
      <c r="AJ34" s="88"/>
      <c r="AK34" s="84"/>
      <c r="AL34" s="85"/>
      <c r="AM34" s="86">
        <f>AV29</f>
        <v>2</v>
      </c>
      <c r="AN34" s="87" t="s">
        <v>35</v>
      </c>
      <c r="AO34" s="86">
        <f>AT29</f>
        <v>1</v>
      </c>
      <c r="AP34" s="85"/>
      <c r="AQ34" s="88"/>
      <c r="AR34" s="119"/>
      <c r="AS34" s="120"/>
      <c r="AT34" s="120"/>
      <c r="AU34" s="120"/>
      <c r="AV34" s="120"/>
      <c r="AW34" s="120"/>
      <c r="AX34" s="121"/>
      <c r="AY34" s="84"/>
      <c r="AZ34" s="85"/>
      <c r="BA34" s="86">
        <v>1</v>
      </c>
      <c r="BB34" s="87" t="s">
        <v>35</v>
      </c>
      <c r="BC34" s="86">
        <v>1</v>
      </c>
      <c r="BD34" s="85"/>
      <c r="BE34" s="88"/>
      <c r="BF34" s="84"/>
      <c r="BG34" s="85"/>
      <c r="BH34" s="86">
        <v>1</v>
      </c>
      <c r="BI34" s="87" t="s">
        <v>35</v>
      </c>
      <c r="BJ34" s="86">
        <v>0</v>
      </c>
      <c r="BK34" s="85"/>
      <c r="BL34" s="88"/>
      <c r="BM34" s="89"/>
      <c r="BN34" s="90"/>
      <c r="BO34" s="91"/>
      <c r="BP34" s="90"/>
      <c r="BQ34" s="91"/>
      <c r="BR34" s="92"/>
      <c r="BS34" s="89"/>
      <c r="BT34" s="90"/>
      <c r="BU34" s="91"/>
      <c r="BV34" s="90"/>
      <c r="BW34" s="91"/>
      <c r="BX34" s="90"/>
      <c r="BY34" s="91"/>
      <c r="BZ34" s="93"/>
      <c r="CA34" s="94"/>
      <c r="CB34" s="95"/>
    </row>
    <row r="35" spans="2:80" ht="16.5" customHeight="1">
      <c r="B35" s="96" t="s">
        <v>11</v>
      </c>
      <c r="C35" s="97"/>
      <c r="D35" s="97"/>
      <c r="E35" s="97"/>
      <c r="F35" s="97"/>
      <c r="G35" s="97"/>
      <c r="H35" s="98"/>
      <c r="I35" s="50">
        <f>AY5</f>
        <v>40797</v>
      </c>
      <c r="J35" s="50"/>
      <c r="K35" s="50"/>
      <c r="L35" s="50"/>
      <c r="M35" s="50"/>
      <c r="N35" s="50"/>
      <c r="O35" s="51"/>
      <c r="P35" s="122">
        <f>AY10</f>
        <v>40727</v>
      </c>
      <c r="Q35" s="99"/>
      <c r="R35" s="99"/>
      <c r="S35" s="99"/>
      <c r="T35" s="99"/>
      <c r="U35" s="99"/>
      <c r="V35" s="100"/>
      <c r="W35" s="52">
        <f>AY15</f>
        <v>40727</v>
      </c>
      <c r="X35" s="50"/>
      <c r="Y35" s="50"/>
      <c r="Z35" s="50"/>
      <c r="AA35" s="50"/>
      <c r="AB35" s="50"/>
      <c r="AC35" s="51"/>
      <c r="AD35" s="122">
        <f>AY20</f>
        <v>40741</v>
      </c>
      <c r="AE35" s="99"/>
      <c r="AF35" s="99"/>
      <c r="AG35" s="99"/>
      <c r="AH35" s="99"/>
      <c r="AI35" s="99"/>
      <c r="AJ35" s="100"/>
      <c r="AK35" s="122">
        <f>AY25</f>
        <v>40797</v>
      </c>
      <c r="AL35" s="99"/>
      <c r="AM35" s="99"/>
      <c r="AN35" s="99"/>
      <c r="AO35" s="99"/>
      <c r="AP35" s="99"/>
      <c r="AQ35" s="100"/>
      <c r="AR35" s="122">
        <f>AY30</f>
        <v>40741</v>
      </c>
      <c r="AS35" s="99"/>
      <c r="AT35" s="99"/>
      <c r="AU35" s="99"/>
      <c r="AV35" s="99"/>
      <c r="AW35" s="99"/>
      <c r="AX35" s="100"/>
      <c r="AY35" s="101"/>
      <c r="AZ35" s="102"/>
      <c r="BA35" s="102"/>
      <c r="BB35" s="102"/>
      <c r="BC35" s="102"/>
      <c r="BD35" s="102"/>
      <c r="BE35" s="103"/>
      <c r="BF35" s="52">
        <v>40762</v>
      </c>
      <c r="BG35" s="50"/>
      <c r="BH35" s="50"/>
      <c r="BI35" s="50"/>
      <c r="BJ35" s="50"/>
      <c r="BK35" s="50"/>
      <c r="BL35" s="51"/>
      <c r="BM35" s="104">
        <f>COUNTIF(I37:BL37,"○")</f>
        <v>1</v>
      </c>
      <c r="BN35" s="105"/>
      <c r="BO35" s="106">
        <f>COUNTIF(I37:BL37,"△")</f>
        <v>0</v>
      </c>
      <c r="BP35" s="105"/>
      <c r="BQ35" s="106">
        <f>COUNTIF(I37:BL37,"●")</f>
        <v>6</v>
      </c>
      <c r="BR35" s="107"/>
      <c r="BS35" s="104">
        <f>BM35*3+BO35*1</f>
        <v>3</v>
      </c>
      <c r="BT35" s="105"/>
      <c r="BU35" s="106">
        <f>I38+P38+W38+AD38+AK38+AR38+BF38</f>
        <v>9</v>
      </c>
      <c r="BV35" s="105"/>
      <c r="BW35" s="106">
        <f>O38+V38+AC38+AJ38+AQ38+AX38+BL38</f>
        <v>19</v>
      </c>
      <c r="BX35" s="105"/>
      <c r="BY35" s="106">
        <f>BU35-BW35</f>
        <v>-10</v>
      </c>
      <c r="BZ35" s="108"/>
      <c r="CA35" s="109">
        <f>RANK(BS35,$BS$5:$BT$44,0)</f>
        <v>8</v>
      </c>
      <c r="CB35" s="110"/>
    </row>
    <row r="36" spans="2:80" ht="16.5" customHeight="1">
      <c r="B36" s="57"/>
      <c r="C36" s="58"/>
      <c r="D36" s="58"/>
      <c r="E36" s="58"/>
      <c r="F36" s="58"/>
      <c r="G36" s="58"/>
      <c r="H36" s="59"/>
      <c r="I36" s="64" t="str">
        <f>AY6</f>
        <v>泉小グラウンド</v>
      </c>
      <c r="J36" s="64"/>
      <c r="K36" s="64"/>
      <c r="L36" s="64"/>
      <c r="M36" s="64"/>
      <c r="N36" s="64"/>
      <c r="O36" s="65"/>
      <c r="P36" s="63" t="str">
        <f>AY11</f>
        <v>十坂小グラウンド</v>
      </c>
      <c r="Q36" s="64"/>
      <c r="R36" s="64"/>
      <c r="S36" s="64"/>
      <c r="T36" s="64"/>
      <c r="U36" s="64"/>
      <c r="V36" s="65"/>
      <c r="W36" s="63" t="str">
        <f>AY16</f>
        <v>十坂小グラウンド</v>
      </c>
      <c r="X36" s="64"/>
      <c r="Y36" s="64"/>
      <c r="Z36" s="64"/>
      <c r="AA36" s="64"/>
      <c r="AB36" s="64"/>
      <c r="AC36" s="65"/>
      <c r="AD36" s="63" t="str">
        <f>AY21</f>
        <v>菅里グラウンド</v>
      </c>
      <c r="AE36" s="64"/>
      <c r="AF36" s="64"/>
      <c r="AG36" s="64"/>
      <c r="AH36" s="64"/>
      <c r="AI36" s="64"/>
      <c r="AJ36" s="65"/>
      <c r="AK36" s="125" t="str">
        <f>AY26</f>
        <v>泉小グラウンド</v>
      </c>
      <c r="AL36" s="126"/>
      <c r="AM36" s="126"/>
      <c r="AN36" s="126"/>
      <c r="AO36" s="126"/>
      <c r="AP36" s="126"/>
      <c r="AQ36" s="127"/>
      <c r="AR36" s="63" t="str">
        <f>AY31</f>
        <v>菅里グラウンド</v>
      </c>
      <c r="AS36" s="64"/>
      <c r="AT36" s="64"/>
      <c r="AU36" s="64"/>
      <c r="AV36" s="64"/>
      <c r="AW36" s="64"/>
      <c r="AX36" s="65"/>
      <c r="AY36" s="114"/>
      <c r="AZ36" s="115"/>
      <c r="BA36" s="115"/>
      <c r="BB36" s="115"/>
      <c r="BC36" s="115"/>
      <c r="BD36" s="115"/>
      <c r="BE36" s="116"/>
      <c r="BF36" s="128" t="s">
        <v>50</v>
      </c>
      <c r="BG36" s="112"/>
      <c r="BH36" s="112"/>
      <c r="BI36" s="112"/>
      <c r="BJ36" s="112"/>
      <c r="BK36" s="112"/>
      <c r="BL36" s="129"/>
      <c r="BM36" s="20"/>
      <c r="BN36" s="53"/>
      <c r="BO36" s="54"/>
      <c r="BP36" s="53"/>
      <c r="BQ36" s="54"/>
      <c r="BR36" s="21"/>
      <c r="BS36" s="20"/>
      <c r="BT36" s="53"/>
      <c r="BU36" s="54"/>
      <c r="BV36" s="53"/>
      <c r="BW36" s="54"/>
      <c r="BX36" s="53"/>
      <c r="BY36" s="54"/>
      <c r="BZ36" s="22"/>
      <c r="CA36" s="55"/>
      <c r="CB36" s="56"/>
    </row>
    <row r="37" spans="2:80" ht="16.5" customHeight="1">
      <c r="B37" s="57"/>
      <c r="C37" s="58"/>
      <c r="D37" s="58"/>
      <c r="E37" s="58"/>
      <c r="F37" s="58"/>
      <c r="G37" s="58"/>
      <c r="H37" s="59"/>
      <c r="I37" s="69"/>
      <c r="J37" s="69"/>
      <c r="K37" s="70" t="str">
        <f>IF(I38&gt;O38,"○",IF(I38=O38,"△","●"))</f>
        <v>●</v>
      </c>
      <c r="L37" s="70"/>
      <c r="M37" s="70"/>
      <c r="N37" s="69"/>
      <c r="O37" s="69"/>
      <c r="P37" s="68"/>
      <c r="Q37" s="69"/>
      <c r="R37" s="70" t="str">
        <f>IF(P38&gt;V38,"○",IF(P38=V38,"△","●"))</f>
        <v>●</v>
      </c>
      <c r="S37" s="70"/>
      <c r="T37" s="70"/>
      <c r="U37" s="69"/>
      <c r="V37" s="71"/>
      <c r="W37" s="68"/>
      <c r="X37" s="69"/>
      <c r="Y37" s="70" t="str">
        <f>IF(W38&gt;AC38,"○",IF(W38=AC38,"△","●"))</f>
        <v>●</v>
      </c>
      <c r="Z37" s="70"/>
      <c r="AA37" s="70"/>
      <c r="AB37" s="69"/>
      <c r="AC37" s="71"/>
      <c r="AD37" s="68"/>
      <c r="AE37" s="69"/>
      <c r="AF37" s="70" t="str">
        <f>IF(AD38&gt;AJ38,"○",IF(AD38=AJ38,"△","●"))</f>
        <v>●</v>
      </c>
      <c r="AG37" s="70"/>
      <c r="AH37" s="70"/>
      <c r="AI37" s="69"/>
      <c r="AJ37" s="71"/>
      <c r="AK37" s="68"/>
      <c r="AL37" s="69"/>
      <c r="AM37" s="70" t="str">
        <f>IF(AK38&gt;AQ38,"○",IF(AK38=AQ38,"△","●"))</f>
        <v>●</v>
      </c>
      <c r="AN37" s="70"/>
      <c r="AO37" s="70"/>
      <c r="AP37" s="69"/>
      <c r="AQ37" s="71"/>
      <c r="AR37" s="68"/>
      <c r="AS37" s="69"/>
      <c r="AT37" s="70" t="str">
        <f>IF(AR38&gt;AX38,"○",IF(AR38=AX38,"△","●"))</f>
        <v>●</v>
      </c>
      <c r="AU37" s="70"/>
      <c r="AV37" s="70"/>
      <c r="AW37" s="69"/>
      <c r="AX37" s="71"/>
      <c r="AY37" s="114"/>
      <c r="AZ37" s="115"/>
      <c r="BA37" s="115"/>
      <c r="BB37" s="115"/>
      <c r="BC37" s="115"/>
      <c r="BD37" s="115"/>
      <c r="BE37" s="116"/>
      <c r="BF37" s="68"/>
      <c r="BG37" s="69"/>
      <c r="BH37" s="70" t="str">
        <f>IF(BF38&gt;BL38,"○",IF(BF38=BL38,"△","●"))</f>
        <v>○</v>
      </c>
      <c r="BI37" s="70"/>
      <c r="BJ37" s="70"/>
      <c r="BK37" s="69"/>
      <c r="BL37" s="71"/>
      <c r="BM37" s="20"/>
      <c r="BN37" s="53"/>
      <c r="BO37" s="54"/>
      <c r="BP37" s="53"/>
      <c r="BQ37" s="54"/>
      <c r="BR37" s="21"/>
      <c r="BS37" s="20"/>
      <c r="BT37" s="53"/>
      <c r="BU37" s="54"/>
      <c r="BV37" s="53"/>
      <c r="BW37" s="54"/>
      <c r="BX37" s="53"/>
      <c r="BY37" s="54"/>
      <c r="BZ37" s="22"/>
      <c r="CA37" s="55"/>
      <c r="CB37" s="56"/>
    </row>
    <row r="38" spans="2:80" ht="16.5" customHeight="1">
      <c r="B38" s="57"/>
      <c r="C38" s="58"/>
      <c r="D38" s="58"/>
      <c r="E38" s="58"/>
      <c r="F38" s="58"/>
      <c r="G38" s="58"/>
      <c r="H38" s="59"/>
      <c r="I38" s="117">
        <f>SUM(K38:K39)</f>
        <v>2</v>
      </c>
      <c r="J38" s="75"/>
      <c r="K38" s="76">
        <f>BC8</f>
        <v>1</v>
      </c>
      <c r="L38" s="77" t="s">
        <v>35</v>
      </c>
      <c r="M38" s="76">
        <f>BA8</f>
        <v>1</v>
      </c>
      <c r="N38" s="75"/>
      <c r="O38" s="117">
        <f>SUM(M38:M39)</f>
        <v>3</v>
      </c>
      <c r="P38" s="74">
        <f>SUM(R38:R39)</f>
        <v>1</v>
      </c>
      <c r="Q38" s="75"/>
      <c r="R38" s="76">
        <f>BC13</f>
        <v>0</v>
      </c>
      <c r="S38" s="77" t="s">
        <v>35</v>
      </c>
      <c r="T38" s="76">
        <f>BA13</f>
        <v>1</v>
      </c>
      <c r="U38" s="75"/>
      <c r="V38" s="78">
        <f>SUM(T38:T39)</f>
        <v>5</v>
      </c>
      <c r="W38" s="74">
        <f>SUM(Y38:Y39)</f>
        <v>1</v>
      </c>
      <c r="X38" s="75"/>
      <c r="Y38" s="76">
        <f>BC18</f>
        <v>1</v>
      </c>
      <c r="Z38" s="77" t="s">
        <v>35</v>
      </c>
      <c r="AA38" s="76">
        <f>BA18</f>
        <v>0</v>
      </c>
      <c r="AB38" s="75"/>
      <c r="AC38" s="78">
        <f>SUM(AA38:AA39)</f>
        <v>2</v>
      </c>
      <c r="AD38" s="74">
        <f>SUM(AF38:AF39)</f>
        <v>1</v>
      </c>
      <c r="AE38" s="75"/>
      <c r="AF38" s="76">
        <f>BC23</f>
        <v>1</v>
      </c>
      <c r="AG38" s="77" t="s">
        <v>35</v>
      </c>
      <c r="AH38" s="76">
        <f>BA23</f>
        <v>1</v>
      </c>
      <c r="AI38" s="75"/>
      <c r="AJ38" s="78">
        <f>SUM(AH38:AH39)</f>
        <v>2</v>
      </c>
      <c r="AK38" s="74">
        <f>SUM(AM38:AM39)</f>
        <v>0</v>
      </c>
      <c r="AL38" s="75"/>
      <c r="AM38" s="76">
        <f>BC28</f>
        <v>0</v>
      </c>
      <c r="AN38" s="77" t="s">
        <v>35</v>
      </c>
      <c r="AO38" s="76">
        <f>BA28</f>
        <v>1</v>
      </c>
      <c r="AP38" s="75"/>
      <c r="AQ38" s="78">
        <f>SUM(AO38:AO39)</f>
        <v>3</v>
      </c>
      <c r="AR38" s="74">
        <f>SUM(AT38:AT39)</f>
        <v>2</v>
      </c>
      <c r="AS38" s="75"/>
      <c r="AT38" s="76">
        <f>BC33</f>
        <v>1</v>
      </c>
      <c r="AU38" s="77" t="s">
        <v>35</v>
      </c>
      <c r="AV38" s="76">
        <f>BA33</f>
        <v>2</v>
      </c>
      <c r="AW38" s="75"/>
      <c r="AX38" s="78">
        <f>SUM(AV38:AV39)</f>
        <v>3</v>
      </c>
      <c r="AY38" s="114"/>
      <c r="AZ38" s="115"/>
      <c r="BA38" s="115"/>
      <c r="BB38" s="115"/>
      <c r="BC38" s="115"/>
      <c r="BD38" s="115"/>
      <c r="BE38" s="116"/>
      <c r="BF38" s="74">
        <f>SUM(BH38:BH39)</f>
        <v>2</v>
      </c>
      <c r="BG38" s="75"/>
      <c r="BH38" s="76">
        <v>2</v>
      </c>
      <c r="BI38" s="77" t="s">
        <v>35</v>
      </c>
      <c r="BJ38" s="76">
        <v>0</v>
      </c>
      <c r="BK38" s="75"/>
      <c r="BL38" s="78">
        <f>SUM(BJ38:BJ39)</f>
        <v>1</v>
      </c>
      <c r="BM38" s="20"/>
      <c r="BN38" s="53"/>
      <c r="BO38" s="54"/>
      <c r="BP38" s="53"/>
      <c r="BQ38" s="54"/>
      <c r="BR38" s="21"/>
      <c r="BS38" s="20"/>
      <c r="BT38" s="53"/>
      <c r="BU38" s="54"/>
      <c r="BV38" s="53"/>
      <c r="BW38" s="54"/>
      <c r="BX38" s="53"/>
      <c r="BY38" s="54"/>
      <c r="BZ38" s="22"/>
      <c r="CA38" s="55"/>
      <c r="CB38" s="56"/>
    </row>
    <row r="39" spans="2:80" ht="16.5" customHeight="1">
      <c r="B39" s="79"/>
      <c r="C39" s="80"/>
      <c r="D39" s="80"/>
      <c r="E39" s="80"/>
      <c r="F39" s="80"/>
      <c r="G39" s="80"/>
      <c r="H39" s="81"/>
      <c r="I39" s="118"/>
      <c r="J39" s="85"/>
      <c r="K39" s="86">
        <f>BC9</f>
        <v>1</v>
      </c>
      <c r="L39" s="87" t="s">
        <v>35</v>
      </c>
      <c r="M39" s="86">
        <f>BA9</f>
        <v>2</v>
      </c>
      <c r="N39" s="85"/>
      <c r="O39" s="118"/>
      <c r="P39" s="84"/>
      <c r="Q39" s="85"/>
      <c r="R39" s="86">
        <f>BC14</f>
        <v>1</v>
      </c>
      <c r="S39" s="87" t="s">
        <v>35</v>
      </c>
      <c r="T39" s="86">
        <f>BA14</f>
        <v>4</v>
      </c>
      <c r="U39" s="85"/>
      <c r="V39" s="88"/>
      <c r="W39" s="84"/>
      <c r="X39" s="85"/>
      <c r="Y39" s="86">
        <f>BC19</f>
        <v>0</v>
      </c>
      <c r="Z39" s="87" t="s">
        <v>35</v>
      </c>
      <c r="AA39" s="86">
        <f>BA19</f>
        <v>2</v>
      </c>
      <c r="AB39" s="85"/>
      <c r="AC39" s="88"/>
      <c r="AD39" s="84"/>
      <c r="AE39" s="85"/>
      <c r="AF39" s="86">
        <f>BC24</f>
        <v>0</v>
      </c>
      <c r="AG39" s="87" t="s">
        <v>35</v>
      </c>
      <c r="AH39" s="86">
        <f>BA24</f>
        <v>1</v>
      </c>
      <c r="AI39" s="85"/>
      <c r="AJ39" s="88"/>
      <c r="AK39" s="84"/>
      <c r="AL39" s="85"/>
      <c r="AM39" s="86">
        <f>BC29</f>
        <v>0</v>
      </c>
      <c r="AN39" s="87" t="s">
        <v>35</v>
      </c>
      <c r="AO39" s="86">
        <f>BA29</f>
        <v>2</v>
      </c>
      <c r="AP39" s="85"/>
      <c r="AQ39" s="88"/>
      <c r="AR39" s="84"/>
      <c r="AS39" s="85"/>
      <c r="AT39" s="86">
        <f>BC34</f>
        <v>1</v>
      </c>
      <c r="AU39" s="87" t="s">
        <v>35</v>
      </c>
      <c r="AV39" s="86">
        <f>BA34</f>
        <v>1</v>
      </c>
      <c r="AW39" s="85"/>
      <c r="AX39" s="88"/>
      <c r="AY39" s="119"/>
      <c r="AZ39" s="120"/>
      <c r="BA39" s="120"/>
      <c r="BB39" s="120"/>
      <c r="BC39" s="120"/>
      <c r="BD39" s="120"/>
      <c r="BE39" s="121"/>
      <c r="BF39" s="84"/>
      <c r="BG39" s="85"/>
      <c r="BH39" s="86">
        <v>0</v>
      </c>
      <c r="BI39" s="87" t="s">
        <v>35</v>
      </c>
      <c r="BJ39" s="86">
        <v>1</v>
      </c>
      <c r="BK39" s="85"/>
      <c r="BL39" s="88"/>
      <c r="BM39" s="89"/>
      <c r="BN39" s="90"/>
      <c r="BO39" s="91"/>
      <c r="BP39" s="90"/>
      <c r="BQ39" s="91"/>
      <c r="BR39" s="92"/>
      <c r="BS39" s="89"/>
      <c r="BT39" s="90"/>
      <c r="BU39" s="91"/>
      <c r="BV39" s="90"/>
      <c r="BW39" s="91"/>
      <c r="BX39" s="90"/>
      <c r="BY39" s="91"/>
      <c r="BZ39" s="93"/>
      <c r="CA39" s="94"/>
      <c r="CB39" s="95"/>
    </row>
    <row r="40" spans="2:80" ht="16.5" customHeight="1">
      <c r="B40" s="96" t="s">
        <v>20</v>
      </c>
      <c r="C40" s="97"/>
      <c r="D40" s="97"/>
      <c r="E40" s="97"/>
      <c r="F40" s="97"/>
      <c r="G40" s="97"/>
      <c r="H40" s="98"/>
      <c r="I40" s="50">
        <f>BF5</f>
        <v>40727</v>
      </c>
      <c r="J40" s="50"/>
      <c r="K40" s="50"/>
      <c r="L40" s="50"/>
      <c r="M40" s="50"/>
      <c r="N40" s="50"/>
      <c r="O40" s="51"/>
      <c r="P40" s="122">
        <f>BF10</f>
        <v>40713</v>
      </c>
      <c r="Q40" s="99"/>
      <c r="R40" s="99"/>
      <c r="S40" s="99"/>
      <c r="T40" s="99"/>
      <c r="U40" s="99"/>
      <c r="V40" s="100"/>
      <c r="W40" s="122">
        <f>BF15</f>
        <v>40741</v>
      </c>
      <c r="X40" s="99"/>
      <c r="Y40" s="99"/>
      <c r="Z40" s="99"/>
      <c r="AA40" s="99"/>
      <c r="AB40" s="99"/>
      <c r="AC40" s="100"/>
      <c r="AD40" s="122">
        <f>BF20</f>
        <v>40727</v>
      </c>
      <c r="AE40" s="99"/>
      <c r="AF40" s="99"/>
      <c r="AG40" s="99"/>
      <c r="AH40" s="99"/>
      <c r="AI40" s="99"/>
      <c r="AJ40" s="100"/>
      <c r="AK40" s="122">
        <f>BF25</f>
        <v>40741</v>
      </c>
      <c r="AL40" s="99"/>
      <c r="AM40" s="99"/>
      <c r="AN40" s="99"/>
      <c r="AO40" s="99"/>
      <c r="AP40" s="99"/>
      <c r="AQ40" s="100"/>
      <c r="AR40" s="122">
        <f>BF30</f>
        <v>40713</v>
      </c>
      <c r="AS40" s="99"/>
      <c r="AT40" s="99"/>
      <c r="AU40" s="99"/>
      <c r="AV40" s="99"/>
      <c r="AW40" s="99"/>
      <c r="AX40" s="100"/>
      <c r="AY40" s="122">
        <f>BF35</f>
        <v>40762</v>
      </c>
      <c r="AZ40" s="99"/>
      <c r="BA40" s="99"/>
      <c r="BB40" s="99"/>
      <c r="BC40" s="99"/>
      <c r="BD40" s="99"/>
      <c r="BE40" s="100"/>
      <c r="BF40" s="101"/>
      <c r="BG40" s="102"/>
      <c r="BH40" s="102"/>
      <c r="BI40" s="102"/>
      <c r="BJ40" s="102"/>
      <c r="BK40" s="102"/>
      <c r="BL40" s="130"/>
      <c r="BM40" s="104">
        <f>COUNTIF(I42:BL42,"○")</f>
        <v>1</v>
      </c>
      <c r="BN40" s="105"/>
      <c r="BO40" s="106">
        <f>COUNTIF(I42:BL42,"△")</f>
        <v>3</v>
      </c>
      <c r="BP40" s="105"/>
      <c r="BQ40" s="106">
        <f>COUNTIF(I42:BE42,"●")</f>
        <v>3</v>
      </c>
      <c r="BR40" s="107"/>
      <c r="BS40" s="104">
        <f>BM40*3+BO40*1</f>
        <v>6</v>
      </c>
      <c r="BT40" s="105"/>
      <c r="BU40" s="106">
        <f>I43+P43+W43+AD43+AK43+AR43+AY43</f>
        <v>4</v>
      </c>
      <c r="BV40" s="105"/>
      <c r="BW40" s="106">
        <f>O43+V43+AC43+AJ43+AQ43+AX43+BE43</f>
        <v>10</v>
      </c>
      <c r="BX40" s="105"/>
      <c r="BY40" s="106">
        <f>BU40-BW40</f>
        <v>-6</v>
      </c>
      <c r="BZ40" s="108"/>
      <c r="CA40" s="109">
        <f>RANK(BS40,$BS$5:$BT$44,0)</f>
        <v>6</v>
      </c>
      <c r="CB40" s="110"/>
    </row>
    <row r="41" spans="2:80" ht="16.5" customHeight="1">
      <c r="B41" s="57"/>
      <c r="C41" s="58"/>
      <c r="D41" s="58"/>
      <c r="E41" s="58"/>
      <c r="F41" s="58"/>
      <c r="G41" s="58"/>
      <c r="H41" s="59"/>
      <c r="I41" s="64" t="str">
        <f>BF6</f>
        <v>菅里グラウンド</v>
      </c>
      <c r="J41" s="64"/>
      <c r="K41" s="64"/>
      <c r="L41" s="64"/>
      <c r="M41" s="64"/>
      <c r="N41" s="64"/>
      <c r="O41" s="65"/>
      <c r="P41" s="63" t="str">
        <f>BF11</f>
        <v>若浜小グラウンド</v>
      </c>
      <c r="Q41" s="64"/>
      <c r="R41" s="64"/>
      <c r="S41" s="64"/>
      <c r="T41" s="64"/>
      <c r="U41" s="64"/>
      <c r="V41" s="65"/>
      <c r="W41" s="63" t="str">
        <f>BF16</f>
        <v>亀城小グラウンド</v>
      </c>
      <c r="X41" s="64"/>
      <c r="Y41" s="64"/>
      <c r="Z41" s="64"/>
      <c r="AA41" s="64"/>
      <c r="AB41" s="64"/>
      <c r="AC41" s="65"/>
      <c r="AD41" s="63" t="str">
        <f>BF21</f>
        <v>菅里グラウンド</v>
      </c>
      <c r="AE41" s="64"/>
      <c r="AF41" s="64"/>
      <c r="AG41" s="64"/>
      <c r="AH41" s="64"/>
      <c r="AI41" s="64"/>
      <c r="AJ41" s="65"/>
      <c r="AK41" s="63" t="str">
        <f>BF26</f>
        <v>亀城小グラウンド</v>
      </c>
      <c r="AL41" s="64"/>
      <c r="AM41" s="64"/>
      <c r="AN41" s="64"/>
      <c r="AO41" s="64"/>
      <c r="AP41" s="64"/>
      <c r="AQ41" s="65"/>
      <c r="AR41" s="63" t="str">
        <f>BF31</f>
        <v>若浜小グラウンド</v>
      </c>
      <c r="AS41" s="64"/>
      <c r="AT41" s="64"/>
      <c r="AU41" s="64"/>
      <c r="AV41" s="64"/>
      <c r="AW41" s="64"/>
      <c r="AX41" s="65"/>
      <c r="AY41" s="63" t="str">
        <f>BF36</f>
        <v>亀城小グラウンド</v>
      </c>
      <c r="AZ41" s="64"/>
      <c r="BA41" s="64"/>
      <c r="BB41" s="64"/>
      <c r="BC41" s="64"/>
      <c r="BD41" s="64"/>
      <c r="BE41" s="65"/>
      <c r="BF41" s="114"/>
      <c r="BG41" s="115"/>
      <c r="BH41" s="115"/>
      <c r="BI41" s="115"/>
      <c r="BJ41" s="115"/>
      <c r="BK41" s="115"/>
      <c r="BL41" s="131"/>
      <c r="BM41" s="20"/>
      <c r="BN41" s="53"/>
      <c r="BO41" s="54"/>
      <c r="BP41" s="53"/>
      <c r="BQ41" s="54"/>
      <c r="BR41" s="21"/>
      <c r="BS41" s="20"/>
      <c r="BT41" s="53"/>
      <c r="BU41" s="54"/>
      <c r="BV41" s="53"/>
      <c r="BW41" s="54"/>
      <c r="BX41" s="53"/>
      <c r="BY41" s="54"/>
      <c r="BZ41" s="22"/>
      <c r="CA41" s="55"/>
      <c r="CB41" s="56"/>
    </row>
    <row r="42" spans="2:80" ht="16.5" customHeight="1">
      <c r="B42" s="57"/>
      <c r="C42" s="58"/>
      <c r="D42" s="58"/>
      <c r="E42" s="58"/>
      <c r="F42" s="58"/>
      <c r="G42" s="58"/>
      <c r="H42" s="59"/>
      <c r="I42" s="69"/>
      <c r="J42" s="69"/>
      <c r="K42" s="70" t="str">
        <f>IF(I43&gt;O43,"○",IF(I43=O43,"△","●"))</f>
        <v>●</v>
      </c>
      <c r="L42" s="70"/>
      <c r="M42" s="70"/>
      <c r="N42" s="69"/>
      <c r="O42" s="69"/>
      <c r="P42" s="68"/>
      <c r="Q42" s="69"/>
      <c r="R42" s="70" t="str">
        <f>IF(P43&gt;V43,"○",IF(P43=V43,"△","●"))</f>
        <v>△</v>
      </c>
      <c r="S42" s="70"/>
      <c r="T42" s="70"/>
      <c r="U42" s="69"/>
      <c r="V42" s="71"/>
      <c r="W42" s="68"/>
      <c r="X42" s="69"/>
      <c r="Y42" s="70" t="str">
        <f>IF(W43&gt;AC43,"○",IF(W43=AC43,"△","●"))</f>
        <v>●</v>
      </c>
      <c r="Z42" s="70"/>
      <c r="AA42" s="70"/>
      <c r="AB42" s="69"/>
      <c r="AC42" s="71"/>
      <c r="AD42" s="68"/>
      <c r="AE42" s="69"/>
      <c r="AF42" s="70" t="str">
        <f>IF(AD43&gt;AJ43,"○",IF(AD43=AJ43,"△","●"))</f>
        <v>○</v>
      </c>
      <c r="AG42" s="70"/>
      <c r="AH42" s="70"/>
      <c r="AI42" s="69"/>
      <c r="AJ42" s="71"/>
      <c r="AK42" s="68"/>
      <c r="AL42" s="69"/>
      <c r="AM42" s="70" t="str">
        <f>IF(AK43&gt;AQ43,"○",IF(AK43=AQ43,"△","●"))</f>
        <v>△</v>
      </c>
      <c r="AN42" s="70"/>
      <c r="AO42" s="70"/>
      <c r="AP42" s="69"/>
      <c r="AQ42" s="71"/>
      <c r="AR42" s="68"/>
      <c r="AS42" s="69"/>
      <c r="AT42" s="70" t="str">
        <f>IF(AR43&gt;AX43,"○",IF(AR43=AX43,"△","●"))</f>
        <v>△</v>
      </c>
      <c r="AU42" s="70"/>
      <c r="AV42" s="70"/>
      <c r="AW42" s="69"/>
      <c r="AX42" s="71"/>
      <c r="AY42" s="68"/>
      <c r="AZ42" s="69"/>
      <c r="BA42" s="70" t="str">
        <f>IF(AY43&gt;BE43,"○",IF(AY43=BE43,"△","●"))</f>
        <v>●</v>
      </c>
      <c r="BB42" s="70"/>
      <c r="BC42" s="70"/>
      <c r="BD42" s="69"/>
      <c r="BE42" s="71"/>
      <c r="BF42" s="114"/>
      <c r="BG42" s="115"/>
      <c r="BH42" s="115"/>
      <c r="BI42" s="115"/>
      <c r="BJ42" s="115"/>
      <c r="BK42" s="115"/>
      <c r="BL42" s="131"/>
      <c r="BM42" s="20"/>
      <c r="BN42" s="53"/>
      <c r="BO42" s="54"/>
      <c r="BP42" s="53"/>
      <c r="BQ42" s="54"/>
      <c r="BR42" s="21"/>
      <c r="BS42" s="20"/>
      <c r="BT42" s="53"/>
      <c r="BU42" s="54"/>
      <c r="BV42" s="53"/>
      <c r="BW42" s="54"/>
      <c r="BX42" s="53"/>
      <c r="BY42" s="54"/>
      <c r="BZ42" s="22"/>
      <c r="CA42" s="55"/>
      <c r="CB42" s="56"/>
    </row>
    <row r="43" spans="2:80" ht="16.5" customHeight="1">
      <c r="B43" s="57"/>
      <c r="C43" s="58"/>
      <c r="D43" s="58"/>
      <c r="E43" s="58"/>
      <c r="F43" s="58"/>
      <c r="G43" s="58"/>
      <c r="H43" s="59"/>
      <c r="I43" s="117">
        <f>SUM(K43:K44)</f>
        <v>0</v>
      </c>
      <c r="J43" s="75"/>
      <c r="K43" s="76">
        <f>BJ8</f>
        <v>0</v>
      </c>
      <c r="L43" s="77" t="s">
        <v>36</v>
      </c>
      <c r="M43" s="76">
        <f>BH8</f>
        <v>1</v>
      </c>
      <c r="N43" s="75"/>
      <c r="O43" s="117">
        <f>SUM(M43:M44)</f>
        <v>4</v>
      </c>
      <c r="P43" s="74">
        <f>SUM(R43:R44)</f>
        <v>1</v>
      </c>
      <c r="Q43" s="75"/>
      <c r="R43" s="76">
        <f>BJ13</f>
        <v>0</v>
      </c>
      <c r="S43" s="77" t="s">
        <v>36</v>
      </c>
      <c r="T43" s="76">
        <f>BH13</f>
        <v>1</v>
      </c>
      <c r="U43" s="75"/>
      <c r="V43" s="78">
        <f>SUM(T43:T44)</f>
        <v>1</v>
      </c>
      <c r="W43" s="74">
        <f>SUM(Y43:Y44)</f>
        <v>0</v>
      </c>
      <c r="X43" s="75"/>
      <c r="Y43" s="76">
        <f>BJ18</f>
        <v>0</v>
      </c>
      <c r="Z43" s="77" t="s">
        <v>36</v>
      </c>
      <c r="AA43" s="76">
        <f>BH18</f>
        <v>1</v>
      </c>
      <c r="AB43" s="75"/>
      <c r="AC43" s="78">
        <f>SUM(AA43:AA44)</f>
        <v>2</v>
      </c>
      <c r="AD43" s="74">
        <f>SUM(AF43:AF44)</f>
        <v>1</v>
      </c>
      <c r="AE43" s="75"/>
      <c r="AF43" s="76">
        <f>BJ23</f>
        <v>1</v>
      </c>
      <c r="AG43" s="77" t="s">
        <v>36</v>
      </c>
      <c r="AH43" s="76">
        <f>BH23</f>
        <v>0</v>
      </c>
      <c r="AI43" s="75"/>
      <c r="AJ43" s="78">
        <f>SUM(AH43:AH44)</f>
        <v>0</v>
      </c>
      <c r="AK43" s="74">
        <f>SUM(AM43:AM44)</f>
        <v>0</v>
      </c>
      <c r="AL43" s="75"/>
      <c r="AM43" s="76">
        <f>BJ28</f>
        <v>0</v>
      </c>
      <c r="AN43" s="77" t="s">
        <v>36</v>
      </c>
      <c r="AO43" s="76">
        <f>BH28</f>
        <v>0</v>
      </c>
      <c r="AP43" s="75"/>
      <c r="AQ43" s="78">
        <f>SUM(AO43:AO44)</f>
        <v>0</v>
      </c>
      <c r="AR43" s="74">
        <f>SUM(AT43:AT44)</f>
        <v>1</v>
      </c>
      <c r="AS43" s="75"/>
      <c r="AT43" s="76">
        <f>BJ33</f>
        <v>1</v>
      </c>
      <c r="AU43" s="77" t="s">
        <v>36</v>
      </c>
      <c r="AV43" s="76">
        <f>BH33</f>
        <v>0</v>
      </c>
      <c r="AW43" s="75"/>
      <c r="AX43" s="78">
        <f>SUM(AV43:AV44)</f>
        <v>1</v>
      </c>
      <c r="AY43" s="74">
        <f>SUM(BA43:BA44)</f>
        <v>1</v>
      </c>
      <c r="AZ43" s="75"/>
      <c r="BA43" s="76">
        <f>BJ38</f>
        <v>0</v>
      </c>
      <c r="BB43" s="77" t="s">
        <v>36</v>
      </c>
      <c r="BC43" s="76">
        <f>BH38</f>
        <v>2</v>
      </c>
      <c r="BD43" s="75"/>
      <c r="BE43" s="78">
        <f>SUM(BC43:BC44)</f>
        <v>2</v>
      </c>
      <c r="BF43" s="114"/>
      <c r="BG43" s="115"/>
      <c r="BH43" s="115"/>
      <c r="BI43" s="115"/>
      <c r="BJ43" s="115"/>
      <c r="BK43" s="115"/>
      <c r="BL43" s="131"/>
      <c r="BM43" s="20"/>
      <c r="BN43" s="53"/>
      <c r="BO43" s="54"/>
      <c r="BP43" s="53"/>
      <c r="BQ43" s="54"/>
      <c r="BR43" s="21"/>
      <c r="BS43" s="20"/>
      <c r="BT43" s="53"/>
      <c r="BU43" s="54"/>
      <c r="BV43" s="53"/>
      <c r="BW43" s="54"/>
      <c r="BX43" s="53"/>
      <c r="BY43" s="54"/>
      <c r="BZ43" s="22"/>
      <c r="CA43" s="55"/>
      <c r="CB43" s="56"/>
    </row>
    <row r="44" spans="2:80" ht="16.5" customHeight="1" thickBot="1">
      <c r="B44" s="132"/>
      <c r="C44" s="133"/>
      <c r="D44" s="133"/>
      <c r="E44" s="133"/>
      <c r="F44" s="133"/>
      <c r="G44" s="133"/>
      <c r="H44" s="134"/>
      <c r="I44" s="135"/>
      <c r="J44" s="136"/>
      <c r="K44" s="137">
        <f>BJ9</f>
        <v>0</v>
      </c>
      <c r="L44" s="138" t="s">
        <v>36</v>
      </c>
      <c r="M44" s="137">
        <f>BH9</f>
        <v>3</v>
      </c>
      <c r="N44" s="136"/>
      <c r="O44" s="135"/>
      <c r="P44" s="139"/>
      <c r="Q44" s="136"/>
      <c r="R44" s="137">
        <f>BJ14</f>
        <v>1</v>
      </c>
      <c r="S44" s="138" t="s">
        <v>36</v>
      </c>
      <c r="T44" s="137">
        <f>BH14</f>
        <v>0</v>
      </c>
      <c r="U44" s="136"/>
      <c r="V44" s="140"/>
      <c r="W44" s="139"/>
      <c r="X44" s="136"/>
      <c r="Y44" s="137">
        <f>BJ19</f>
        <v>0</v>
      </c>
      <c r="Z44" s="138" t="s">
        <v>36</v>
      </c>
      <c r="AA44" s="137">
        <f>BH19</f>
        <v>1</v>
      </c>
      <c r="AB44" s="136"/>
      <c r="AC44" s="140"/>
      <c r="AD44" s="139"/>
      <c r="AE44" s="136"/>
      <c r="AF44" s="137">
        <f>BJ24</f>
        <v>0</v>
      </c>
      <c r="AG44" s="138" t="s">
        <v>36</v>
      </c>
      <c r="AH44" s="137">
        <f>BH24</f>
        <v>0</v>
      </c>
      <c r="AI44" s="136"/>
      <c r="AJ44" s="140"/>
      <c r="AK44" s="139"/>
      <c r="AL44" s="136"/>
      <c r="AM44" s="137">
        <f>BJ29</f>
        <v>0</v>
      </c>
      <c r="AN44" s="138" t="s">
        <v>36</v>
      </c>
      <c r="AO44" s="137">
        <f>BH29</f>
        <v>0</v>
      </c>
      <c r="AP44" s="136"/>
      <c r="AQ44" s="140"/>
      <c r="AR44" s="139"/>
      <c r="AS44" s="136"/>
      <c r="AT44" s="137">
        <f>BJ34</f>
        <v>0</v>
      </c>
      <c r="AU44" s="138" t="s">
        <v>36</v>
      </c>
      <c r="AV44" s="137">
        <f>BH34</f>
        <v>1</v>
      </c>
      <c r="AW44" s="136"/>
      <c r="AX44" s="140"/>
      <c r="AY44" s="139"/>
      <c r="AZ44" s="136"/>
      <c r="BA44" s="137">
        <f>BJ39</f>
        <v>1</v>
      </c>
      <c r="BB44" s="138" t="s">
        <v>36</v>
      </c>
      <c r="BC44" s="137">
        <f>BH39</f>
        <v>0</v>
      </c>
      <c r="BD44" s="136"/>
      <c r="BE44" s="140"/>
      <c r="BF44" s="141"/>
      <c r="BG44" s="142"/>
      <c r="BH44" s="142"/>
      <c r="BI44" s="142"/>
      <c r="BJ44" s="142"/>
      <c r="BK44" s="142"/>
      <c r="BL44" s="143"/>
      <c r="BM44" s="32"/>
      <c r="BN44" s="144"/>
      <c r="BO44" s="145"/>
      <c r="BP44" s="144"/>
      <c r="BQ44" s="145"/>
      <c r="BR44" s="33"/>
      <c r="BS44" s="32"/>
      <c r="BT44" s="144"/>
      <c r="BU44" s="145"/>
      <c r="BV44" s="144"/>
      <c r="BW44" s="145"/>
      <c r="BX44" s="144"/>
      <c r="BY44" s="145"/>
      <c r="BZ44" s="34"/>
      <c r="CA44" s="146"/>
      <c r="CB44" s="147"/>
    </row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382">
    <mergeCell ref="AR2:AX4"/>
    <mergeCell ref="AY2:BE4"/>
    <mergeCell ref="B2:H4"/>
    <mergeCell ref="I2:O4"/>
    <mergeCell ref="P2:V4"/>
    <mergeCell ref="W2:AC4"/>
    <mergeCell ref="AD2:AJ4"/>
    <mergeCell ref="AK2:AQ4"/>
    <mergeCell ref="P5:V5"/>
    <mergeCell ref="W5:AC5"/>
    <mergeCell ref="I7:O9"/>
    <mergeCell ref="R7:T7"/>
    <mergeCell ref="Y7:AA7"/>
    <mergeCell ref="I6:O6"/>
    <mergeCell ref="P6:V6"/>
    <mergeCell ref="W6:AC6"/>
    <mergeCell ref="AC8:AC9"/>
    <mergeCell ref="W8:W9"/>
    <mergeCell ref="AR5:AX5"/>
    <mergeCell ref="BY2:BZ4"/>
    <mergeCell ref="BO2:BP4"/>
    <mergeCell ref="BQ2:BR4"/>
    <mergeCell ref="BS2:BT4"/>
    <mergeCell ref="BU2:BV4"/>
    <mergeCell ref="BU5:BV9"/>
    <mergeCell ref="BW5:BX9"/>
    <mergeCell ref="AY8:AY9"/>
    <mergeCell ref="BF2:BL4"/>
    <mergeCell ref="AD5:AJ5"/>
    <mergeCell ref="AK5:AQ5"/>
    <mergeCell ref="AY5:BE5"/>
    <mergeCell ref="BH7:BJ7"/>
    <mergeCell ref="BF6:BL6"/>
    <mergeCell ref="BA7:BC7"/>
    <mergeCell ref="AY6:BE6"/>
    <mergeCell ref="AT7:AV7"/>
    <mergeCell ref="AR6:AX6"/>
    <mergeCell ref="BF5:BL5"/>
    <mergeCell ref="CA2:CB4"/>
    <mergeCell ref="BW2:BX4"/>
    <mergeCell ref="BM5:BN9"/>
    <mergeCell ref="BO5:BP9"/>
    <mergeCell ref="BQ5:BR9"/>
    <mergeCell ref="BS5:BT9"/>
    <mergeCell ref="CA5:CB9"/>
    <mergeCell ref="BY5:BZ9"/>
    <mergeCell ref="BM2:BN4"/>
    <mergeCell ref="B5:H9"/>
    <mergeCell ref="I5:O5"/>
    <mergeCell ref="AD6:AJ6"/>
    <mergeCell ref="AK6:AQ6"/>
    <mergeCell ref="AM7:AO7"/>
    <mergeCell ref="AD8:AD9"/>
    <mergeCell ref="AJ8:AJ9"/>
    <mergeCell ref="P8:P9"/>
    <mergeCell ref="V8:V9"/>
    <mergeCell ref="AF7:AH7"/>
    <mergeCell ref="B10:H14"/>
    <mergeCell ref="I10:O10"/>
    <mergeCell ref="P10:V14"/>
    <mergeCell ref="W10:AC10"/>
    <mergeCell ref="I11:O11"/>
    <mergeCell ref="W11:AC11"/>
    <mergeCell ref="I13:I14"/>
    <mergeCell ref="O13:O14"/>
    <mergeCell ref="BL8:BL9"/>
    <mergeCell ref="AX8:AX9"/>
    <mergeCell ref="AK8:AK9"/>
    <mergeCell ref="AQ8:AQ9"/>
    <mergeCell ref="BE8:BE9"/>
    <mergeCell ref="BF8:BF9"/>
    <mergeCell ref="AR8:AR9"/>
    <mergeCell ref="BQ10:BR14"/>
    <mergeCell ref="AY10:BE10"/>
    <mergeCell ref="AY13:AY14"/>
    <mergeCell ref="BE13:BE14"/>
    <mergeCell ref="AY11:BE11"/>
    <mergeCell ref="BF10:BL10"/>
    <mergeCell ref="K17:M17"/>
    <mergeCell ref="AF17:AH17"/>
    <mergeCell ref="AK11:AQ11"/>
    <mergeCell ref="W13:W14"/>
    <mergeCell ref="AC13:AC14"/>
    <mergeCell ref="AD15:AJ15"/>
    <mergeCell ref="AD13:AD14"/>
    <mergeCell ref="AK15:AQ15"/>
    <mergeCell ref="K12:M12"/>
    <mergeCell ref="Y12:AA12"/>
    <mergeCell ref="AF12:AH12"/>
    <mergeCell ref="BY10:BZ14"/>
    <mergeCell ref="AX13:AX14"/>
    <mergeCell ref="AD10:AJ10"/>
    <mergeCell ref="BH12:BJ12"/>
    <mergeCell ref="AR11:AX11"/>
    <mergeCell ref="BF11:BL11"/>
    <mergeCell ref="BW10:BX14"/>
    <mergeCell ref="BM10:BN14"/>
    <mergeCell ref="BO10:BP14"/>
    <mergeCell ref="CA10:CB14"/>
    <mergeCell ref="AM12:AO12"/>
    <mergeCell ref="AT12:AV12"/>
    <mergeCell ref="BA12:BC12"/>
    <mergeCell ref="BS10:BT14"/>
    <mergeCell ref="BF13:BF14"/>
    <mergeCell ref="BU10:BV14"/>
    <mergeCell ref="AR10:AX10"/>
    <mergeCell ref="AK10:AQ10"/>
    <mergeCell ref="AR13:AR14"/>
    <mergeCell ref="AR15:AX15"/>
    <mergeCell ref="AD11:AJ11"/>
    <mergeCell ref="BF18:BF19"/>
    <mergeCell ref="BF16:BL16"/>
    <mergeCell ref="AJ13:AJ14"/>
    <mergeCell ref="AK13:AK14"/>
    <mergeCell ref="AQ13:AQ14"/>
    <mergeCell ref="BL13:BL14"/>
    <mergeCell ref="AR16:AX16"/>
    <mergeCell ref="AR18:AR19"/>
    <mergeCell ref="BL18:BL19"/>
    <mergeCell ref="BY15:BZ19"/>
    <mergeCell ref="AY18:AY19"/>
    <mergeCell ref="BE18:BE19"/>
    <mergeCell ref="BA17:BC17"/>
    <mergeCell ref="BH17:BJ17"/>
    <mergeCell ref="AY16:BE16"/>
    <mergeCell ref="P18:P19"/>
    <mergeCell ref="CA15:CB19"/>
    <mergeCell ref="BU15:BV19"/>
    <mergeCell ref="BW15:BX19"/>
    <mergeCell ref="AY15:BE15"/>
    <mergeCell ref="BF15:BL15"/>
    <mergeCell ref="BM15:BN19"/>
    <mergeCell ref="BO15:BP19"/>
    <mergeCell ref="BQ15:BR19"/>
    <mergeCell ref="BS15:BT19"/>
    <mergeCell ref="AD20:AJ24"/>
    <mergeCell ref="B15:H19"/>
    <mergeCell ref="I15:O15"/>
    <mergeCell ref="P15:V15"/>
    <mergeCell ref="W15:AC19"/>
    <mergeCell ref="I16:O16"/>
    <mergeCell ref="P16:V16"/>
    <mergeCell ref="R17:T17"/>
    <mergeCell ref="I18:I19"/>
    <mergeCell ref="O18:O19"/>
    <mergeCell ref="V18:V19"/>
    <mergeCell ref="AD16:AJ16"/>
    <mergeCell ref="AK16:AQ16"/>
    <mergeCell ref="AD18:AD19"/>
    <mergeCell ref="AJ18:AJ19"/>
    <mergeCell ref="AM17:AO17"/>
    <mergeCell ref="AK18:AK19"/>
    <mergeCell ref="AQ18:AQ19"/>
    <mergeCell ref="AX18:AX19"/>
    <mergeCell ref="AT17:AV17"/>
    <mergeCell ref="B20:H24"/>
    <mergeCell ref="I20:O20"/>
    <mergeCell ref="P20:V20"/>
    <mergeCell ref="W20:AC20"/>
    <mergeCell ref="W23:W24"/>
    <mergeCell ref="AC23:AC24"/>
    <mergeCell ref="K22:M22"/>
    <mergeCell ref="AX23:AX24"/>
    <mergeCell ref="BO20:BP24"/>
    <mergeCell ref="BQ20:BR24"/>
    <mergeCell ref="BF21:BL21"/>
    <mergeCell ref="BS20:BT24"/>
    <mergeCell ref="I23:I24"/>
    <mergeCell ref="O23:O24"/>
    <mergeCell ref="AM22:AO22"/>
    <mergeCell ref="AK20:AQ20"/>
    <mergeCell ref="AR20:AX20"/>
    <mergeCell ref="AQ23:AQ24"/>
    <mergeCell ref="I21:O21"/>
    <mergeCell ref="P21:V21"/>
    <mergeCell ref="W21:AC21"/>
    <mergeCell ref="AK21:AQ21"/>
    <mergeCell ref="AR21:AX21"/>
    <mergeCell ref="BF23:BF24"/>
    <mergeCell ref="P23:P24"/>
    <mergeCell ref="V23:V24"/>
    <mergeCell ref="AR23:AR24"/>
    <mergeCell ref="R22:T22"/>
    <mergeCell ref="AC28:AC29"/>
    <mergeCell ref="Y22:AA22"/>
    <mergeCell ref="AK23:AK24"/>
    <mergeCell ref="AR26:AX26"/>
    <mergeCell ref="AT22:AV22"/>
    <mergeCell ref="AR28:AR29"/>
    <mergeCell ref="W25:AC25"/>
    <mergeCell ref="AR25:AX25"/>
    <mergeCell ref="Y27:AA27"/>
    <mergeCell ref="AD26:AJ26"/>
    <mergeCell ref="BH27:BJ27"/>
    <mergeCell ref="AY25:BE25"/>
    <mergeCell ref="CA25:CB29"/>
    <mergeCell ref="BL23:BL24"/>
    <mergeCell ref="BF20:BL20"/>
    <mergeCell ref="BM20:BN24"/>
    <mergeCell ref="AY21:BE21"/>
    <mergeCell ref="BE23:BE24"/>
    <mergeCell ref="BA22:BC22"/>
    <mergeCell ref="CA20:CB24"/>
    <mergeCell ref="AF27:AH27"/>
    <mergeCell ref="BS25:BT29"/>
    <mergeCell ref="BY25:BZ29"/>
    <mergeCell ref="BA27:BC27"/>
    <mergeCell ref="AJ28:AJ29"/>
    <mergeCell ref="AD25:AJ25"/>
    <mergeCell ref="BF26:BL26"/>
    <mergeCell ref="BM25:BN29"/>
    <mergeCell ref="BF28:BF29"/>
    <mergeCell ref="AY26:BE26"/>
    <mergeCell ref="B25:H29"/>
    <mergeCell ref="I25:O25"/>
    <mergeCell ref="P25:V25"/>
    <mergeCell ref="O28:O29"/>
    <mergeCell ref="P28:P29"/>
    <mergeCell ref="V28:V29"/>
    <mergeCell ref="BY20:BZ24"/>
    <mergeCell ref="BW25:BX29"/>
    <mergeCell ref="AT27:AV27"/>
    <mergeCell ref="BO25:BP29"/>
    <mergeCell ref="BU20:BV24"/>
    <mergeCell ref="BW20:BX24"/>
    <mergeCell ref="BH22:BJ22"/>
    <mergeCell ref="AY23:AY24"/>
    <mergeCell ref="AY20:BE20"/>
    <mergeCell ref="BF25:BL25"/>
    <mergeCell ref="BQ25:BR29"/>
    <mergeCell ref="BU25:BV29"/>
    <mergeCell ref="I26:O26"/>
    <mergeCell ref="P26:V26"/>
    <mergeCell ref="W26:AC26"/>
    <mergeCell ref="W28:W29"/>
    <mergeCell ref="R27:T27"/>
    <mergeCell ref="I28:I29"/>
    <mergeCell ref="K27:M27"/>
    <mergeCell ref="AK25:AQ29"/>
    <mergeCell ref="BL28:BL29"/>
    <mergeCell ref="AD30:AJ30"/>
    <mergeCell ref="AD28:AD29"/>
    <mergeCell ref="BH32:BJ32"/>
    <mergeCell ref="BE28:BE29"/>
    <mergeCell ref="AM32:AO32"/>
    <mergeCell ref="AF32:AH32"/>
    <mergeCell ref="AY28:AY29"/>
    <mergeCell ref="AX28:AX29"/>
    <mergeCell ref="BF33:BF34"/>
    <mergeCell ref="P30:V30"/>
    <mergeCell ref="W30:AC30"/>
    <mergeCell ref="Y32:AA32"/>
    <mergeCell ref="BQ30:BR34"/>
    <mergeCell ref="AD31:AJ31"/>
    <mergeCell ref="B35:H39"/>
    <mergeCell ref="I35:O35"/>
    <mergeCell ref="AJ33:AJ34"/>
    <mergeCell ref="W33:W34"/>
    <mergeCell ref="AC33:AC34"/>
    <mergeCell ref="B30:H34"/>
    <mergeCell ref="I30:O30"/>
    <mergeCell ref="I38:I39"/>
    <mergeCell ref="W38:W39"/>
    <mergeCell ref="P31:V31"/>
    <mergeCell ref="CA30:CB34"/>
    <mergeCell ref="AK30:AQ30"/>
    <mergeCell ref="AR30:AX34"/>
    <mergeCell ref="AY30:BE30"/>
    <mergeCell ref="BF30:BL30"/>
    <mergeCell ref="BM30:BN34"/>
    <mergeCell ref="BS30:BT34"/>
    <mergeCell ref="BU30:BV34"/>
    <mergeCell ref="BW30:BX34"/>
    <mergeCell ref="BO30:BP34"/>
    <mergeCell ref="P35:V35"/>
    <mergeCell ref="BY30:BZ34"/>
    <mergeCell ref="AD33:AD34"/>
    <mergeCell ref="AQ33:AQ34"/>
    <mergeCell ref="BF31:BL31"/>
    <mergeCell ref="BL33:BL34"/>
    <mergeCell ref="BS35:BT39"/>
    <mergeCell ref="BU35:BV39"/>
    <mergeCell ref="AD35:AJ35"/>
    <mergeCell ref="AK35:AQ35"/>
    <mergeCell ref="AD36:AJ36"/>
    <mergeCell ref="AK36:AQ36"/>
    <mergeCell ref="AK33:AK34"/>
    <mergeCell ref="AY31:BE31"/>
    <mergeCell ref="AK31:AQ31"/>
    <mergeCell ref="BE33:BE34"/>
    <mergeCell ref="BA32:BC32"/>
    <mergeCell ref="AY35:BE39"/>
    <mergeCell ref="AX38:AX39"/>
    <mergeCell ref="AM37:AO37"/>
    <mergeCell ref="BW35:BX39"/>
    <mergeCell ref="BY35:BZ39"/>
    <mergeCell ref="I31:O31"/>
    <mergeCell ref="W31:AC31"/>
    <mergeCell ref="P33:P34"/>
    <mergeCell ref="V33:V34"/>
    <mergeCell ref="K32:M32"/>
    <mergeCell ref="R32:T32"/>
    <mergeCell ref="I33:I34"/>
    <mergeCell ref="O33:O34"/>
    <mergeCell ref="P38:P39"/>
    <mergeCell ref="R37:T37"/>
    <mergeCell ref="AF37:AH37"/>
    <mergeCell ref="AR36:AX36"/>
    <mergeCell ref="AY33:AY34"/>
    <mergeCell ref="CA35:CB39"/>
    <mergeCell ref="AR35:AX35"/>
    <mergeCell ref="AR38:AR39"/>
    <mergeCell ref="BF38:BF39"/>
    <mergeCell ref="BL38:BL39"/>
    <mergeCell ref="V38:V39"/>
    <mergeCell ref="AD38:AD39"/>
    <mergeCell ref="AJ38:AJ39"/>
    <mergeCell ref="K37:M37"/>
    <mergeCell ref="AC38:AC39"/>
    <mergeCell ref="I36:O36"/>
    <mergeCell ref="P36:V36"/>
    <mergeCell ref="W36:AC36"/>
    <mergeCell ref="Y37:AA37"/>
    <mergeCell ref="O38:O39"/>
    <mergeCell ref="AC43:AC44"/>
    <mergeCell ref="AK40:AQ40"/>
    <mergeCell ref="AR41:AX41"/>
    <mergeCell ref="AQ38:AQ39"/>
    <mergeCell ref="W35:AC35"/>
    <mergeCell ref="R42:T42"/>
    <mergeCell ref="Y42:AA42"/>
    <mergeCell ref="AF42:AH42"/>
    <mergeCell ref="AD40:AJ40"/>
    <mergeCell ref="AK38:AK39"/>
    <mergeCell ref="BF35:BL35"/>
    <mergeCell ref="BM35:BN39"/>
    <mergeCell ref="BO35:BP39"/>
    <mergeCell ref="BQ35:BR39"/>
    <mergeCell ref="BF36:BL36"/>
    <mergeCell ref="AQ43:AQ44"/>
    <mergeCell ref="AR43:AR44"/>
    <mergeCell ref="BH37:BJ37"/>
    <mergeCell ref="AT37:AV37"/>
    <mergeCell ref="B40:H44"/>
    <mergeCell ref="I40:O40"/>
    <mergeCell ref="P40:V40"/>
    <mergeCell ref="W40:AC40"/>
    <mergeCell ref="I43:I44"/>
    <mergeCell ref="O43:O44"/>
    <mergeCell ref="P43:P44"/>
    <mergeCell ref="V43:V44"/>
    <mergeCell ref="K42:M42"/>
    <mergeCell ref="W43:W44"/>
    <mergeCell ref="BW40:BX44"/>
    <mergeCell ref="BF40:BL44"/>
    <mergeCell ref="BM40:BN44"/>
    <mergeCell ref="BO40:BP44"/>
    <mergeCell ref="BQ40:BR44"/>
    <mergeCell ref="AY40:BE40"/>
    <mergeCell ref="AY41:BE41"/>
    <mergeCell ref="BE43:BE44"/>
    <mergeCell ref="BA42:BC42"/>
    <mergeCell ref="BY40:BZ44"/>
    <mergeCell ref="CA40:CB44"/>
    <mergeCell ref="I41:O41"/>
    <mergeCell ref="P41:V41"/>
    <mergeCell ref="W41:AC41"/>
    <mergeCell ref="AD41:AJ41"/>
    <mergeCell ref="AK41:AQ41"/>
    <mergeCell ref="AR40:AX40"/>
    <mergeCell ref="BS40:BT44"/>
    <mergeCell ref="BU40:BV44"/>
    <mergeCell ref="BW1:BZ1"/>
    <mergeCell ref="CA1:CB1"/>
    <mergeCell ref="B1:BV1"/>
    <mergeCell ref="AD43:AD44"/>
    <mergeCell ref="AX43:AX44"/>
    <mergeCell ref="AY43:AY44"/>
    <mergeCell ref="AM42:AO42"/>
    <mergeCell ref="AT42:AV42"/>
    <mergeCell ref="AJ43:AJ44"/>
    <mergeCell ref="AK43:AK44"/>
  </mergeCells>
  <printOptions verticalCentered="1"/>
  <pageMargins left="0.31496062992125984" right="0.1968503937007874" top="0.3937007874015748" bottom="0.1968503937007874" header="0.1968503937007874" footer="0.1968503937007874"/>
  <pageSetup horizontalDpi="600" verticalDpi="600" orientation="landscape" paperSize="9" scale="77" r:id="rId2"/>
  <rowBreaks count="1" manualBreakCount="1">
    <brk id="44" min="1" max="8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CD44"/>
  <sheetViews>
    <sheetView view="pageBreakPreview" zoomScale="65" zoomScaleNormal="75" zoomScaleSheetLayoutView="65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1" sqref="B1:BV1"/>
    </sheetView>
  </sheetViews>
  <sheetFormatPr defaultColWidth="9.00390625" defaultRowHeight="13.5"/>
  <cols>
    <col min="1" max="1" width="0.6171875" style="0" customWidth="1"/>
    <col min="2" max="8" width="2.125" style="0" customWidth="1"/>
    <col min="9" max="9" width="2.875" style="0" customWidth="1"/>
    <col min="10" max="14" width="2.125" style="0" customWidth="1"/>
    <col min="15" max="16" width="2.875" style="0" customWidth="1"/>
    <col min="17" max="21" width="2.125" style="0" customWidth="1"/>
    <col min="22" max="23" width="2.875" style="0" customWidth="1"/>
    <col min="24" max="28" width="2.125" style="0" customWidth="1"/>
    <col min="29" max="30" width="2.875" style="0" customWidth="1"/>
    <col min="31" max="35" width="2.125" style="0" customWidth="1"/>
    <col min="36" max="37" width="2.875" style="0" customWidth="1"/>
    <col min="38" max="42" width="2.125" style="0" customWidth="1"/>
    <col min="43" max="44" width="2.875" style="0" customWidth="1"/>
    <col min="45" max="49" width="2.125" style="0" customWidth="1"/>
    <col min="50" max="51" width="2.875" style="0" customWidth="1"/>
    <col min="52" max="56" width="2.125" style="0" customWidth="1"/>
    <col min="57" max="58" width="2.875" style="0" customWidth="1"/>
    <col min="59" max="63" width="2.125" style="0" customWidth="1"/>
    <col min="64" max="64" width="2.875" style="0" customWidth="1"/>
    <col min="65" max="80" width="2.50390625" style="0" customWidth="1"/>
    <col min="81" max="81" width="0.6171875" style="0" customWidth="1"/>
  </cols>
  <sheetData>
    <row r="1" spans="2:80" ht="23.25" customHeight="1" thickBot="1">
      <c r="B1" s="3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>
        <v>40797</v>
      </c>
      <c r="BX1" s="5"/>
      <c r="BY1" s="5"/>
      <c r="BZ1" s="5"/>
      <c r="CA1" s="6" t="s">
        <v>55</v>
      </c>
      <c r="CB1" s="7"/>
    </row>
    <row r="2" spans="2:80" ht="16.5" customHeight="1">
      <c r="B2" s="8" t="s">
        <v>17</v>
      </c>
      <c r="C2" s="9"/>
      <c r="D2" s="9"/>
      <c r="E2" s="9"/>
      <c r="F2" s="9"/>
      <c r="G2" s="9"/>
      <c r="H2" s="10"/>
      <c r="I2" s="11" t="str">
        <f>B5</f>
        <v>泉</v>
      </c>
      <c r="J2" s="12"/>
      <c r="K2" s="12"/>
      <c r="L2" s="12"/>
      <c r="M2" s="12"/>
      <c r="N2" s="12"/>
      <c r="O2" s="12"/>
      <c r="P2" s="12" t="str">
        <f>B10</f>
        <v>浜田</v>
      </c>
      <c r="Q2" s="12"/>
      <c r="R2" s="12"/>
      <c r="S2" s="12"/>
      <c r="T2" s="12"/>
      <c r="U2" s="12"/>
      <c r="V2" s="12"/>
      <c r="W2" s="12" t="str">
        <f>B15</f>
        <v>松原</v>
      </c>
      <c r="X2" s="12"/>
      <c r="Y2" s="12"/>
      <c r="Z2" s="12"/>
      <c r="AA2" s="12"/>
      <c r="AB2" s="12"/>
      <c r="AC2" s="12"/>
      <c r="AD2" s="12" t="str">
        <f>B20</f>
        <v>遊佐</v>
      </c>
      <c r="AE2" s="12"/>
      <c r="AF2" s="12"/>
      <c r="AG2" s="12"/>
      <c r="AH2" s="12"/>
      <c r="AI2" s="12"/>
      <c r="AJ2" s="12"/>
      <c r="AK2" s="12" t="str">
        <f>B25</f>
        <v>琢成</v>
      </c>
      <c r="AL2" s="12"/>
      <c r="AM2" s="12"/>
      <c r="AN2" s="12"/>
      <c r="AO2" s="12"/>
      <c r="AP2" s="12"/>
      <c r="AQ2" s="12"/>
      <c r="AR2" s="12" t="str">
        <f>B30</f>
        <v>若浜</v>
      </c>
      <c r="AS2" s="12"/>
      <c r="AT2" s="12"/>
      <c r="AU2" s="12"/>
      <c r="AV2" s="12"/>
      <c r="AW2" s="12"/>
      <c r="AX2" s="12"/>
      <c r="AY2" s="12" t="str">
        <f>B35</f>
        <v>十坂</v>
      </c>
      <c r="AZ2" s="12"/>
      <c r="BA2" s="12"/>
      <c r="BB2" s="12"/>
      <c r="BC2" s="12"/>
      <c r="BD2" s="12"/>
      <c r="BE2" s="12"/>
      <c r="BF2" s="12" t="str">
        <f>B40</f>
        <v>亀城</v>
      </c>
      <c r="BG2" s="12"/>
      <c r="BH2" s="12"/>
      <c r="BI2" s="12"/>
      <c r="BJ2" s="12"/>
      <c r="BK2" s="12"/>
      <c r="BL2" s="13"/>
      <c r="BM2" s="14" t="s">
        <v>0</v>
      </c>
      <c r="BN2" s="15"/>
      <c r="BO2" s="15" t="s">
        <v>1</v>
      </c>
      <c r="BP2" s="15"/>
      <c r="BQ2" s="15" t="s">
        <v>2</v>
      </c>
      <c r="BR2" s="16"/>
      <c r="BS2" s="14" t="s">
        <v>3</v>
      </c>
      <c r="BT2" s="15"/>
      <c r="BU2" s="15" t="s">
        <v>4</v>
      </c>
      <c r="BV2" s="15"/>
      <c r="BW2" s="15" t="s">
        <v>5</v>
      </c>
      <c r="BX2" s="15"/>
      <c r="BY2" s="15" t="s">
        <v>16</v>
      </c>
      <c r="BZ2" s="17"/>
      <c r="CA2" s="18" t="s">
        <v>6</v>
      </c>
      <c r="CB2" s="19"/>
    </row>
    <row r="3" spans="2:80" ht="16.5" customHeight="1">
      <c r="B3" s="20"/>
      <c r="C3" s="21"/>
      <c r="D3" s="21"/>
      <c r="E3" s="21"/>
      <c r="F3" s="21"/>
      <c r="G3" s="21"/>
      <c r="H3" s="2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  <c r="BM3" s="26"/>
      <c r="BN3" s="27"/>
      <c r="BO3" s="27"/>
      <c r="BP3" s="27"/>
      <c r="BQ3" s="27"/>
      <c r="BR3" s="28"/>
      <c r="BS3" s="26"/>
      <c r="BT3" s="27"/>
      <c r="BU3" s="27"/>
      <c r="BV3" s="27"/>
      <c r="BW3" s="27"/>
      <c r="BX3" s="27"/>
      <c r="BY3" s="27"/>
      <c r="BZ3" s="29"/>
      <c r="CA3" s="30"/>
      <c r="CB3" s="31"/>
    </row>
    <row r="4" spans="2:80" ht="16.5" customHeight="1" thickBot="1">
      <c r="B4" s="32"/>
      <c r="C4" s="33"/>
      <c r="D4" s="33"/>
      <c r="E4" s="33"/>
      <c r="F4" s="33"/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38"/>
      <c r="BN4" s="39"/>
      <c r="BO4" s="39"/>
      <c r="BP4" s="39"/>
      <c r="BQ4" s="39"/>
      <c r="BR4" s="40"/>
      <c r="BS4" s="38"/>
      <c r="BT4" s="39"/>
      <c r="BU4" s="39"/>
      <c r="BV4" s="39"/>
      <c r="BW4" s="39"/>
      <c r="BX4" s="39"/>
      <c r="BY4" s="39"/>
      <c r="BZ4" s="41"/>
      <c r="CA4" s="42"/>
      <c r="CB4" s="43"/>
    </row>
    <row r="5" spans="2:80" ht="16.5" customHeight="1">
      <c r="B5" s="44" t="s">
        <v>10</v>
      </c>
      <c r="C5" s="45"/>
      <c r="D5" s="45"/>
      <c r="E5" s="45"/>
      <c r="F5" s="45"/>
      <c r="G5" s="45"/>
      <c r="H5" s="46"/>
      <c r="I5" s="47" t="s">
        <v>13</v>
      </c>
      <c r="J5" s="47"/>
      <c r="K5" s="47"/>
      <c r="L5" s="47"/>
      <c r="M5" s="47"/>
      <c r="N5" s="47"/>
      <c r="O5" s="48"/>
      <c r="P5" s="49">
        <v>40741</v>
      </c>
      <c r="Q5" s="50"/>
      <c r="R5" s="50"/>
      <c r="S5" s="50"/>
      <c r="T5" s="50"/>
      <c r="U5" s="50"/>
      <c r="V5" s="51"/>
      <c r="W5" s="52">
        <v>40761</v>
      </c>
      <c r="X5" s="50"/>
      <c r="Y5" s="50"/>
      <c r="Z5" s="50"/>
      <c r="AA5" s="50"/>
      <c r="AB5" s="50"/>
      <c r="AC5" s="51"/>
      <c r="AD5" s="52">
        <v>40727</v>
      </c>
      <c r="AE5" s="50"/>
      <c r="AF5" s="50"/>
      <c r="AG5" s="50"/>
      <c r="AH5" s="50"/>
      <c r="AI5" s="50"/>
      <c r="AJ5" s="51"/>
      <c r="AK5" s="50">
        <v>40797</v>
      </c>
      <c r="AL5" s="50"/>
      <c r="AM5" s="50"/>
      <c r="AN5" s="50"/>
      <c r="AO5" s="50"/>
      <c r="AP5" s="50"/>
      <c r="AQ5" s="51"/>
      <c r="AR5" s="52">
        <v>40761</v>
      </c>
      <c r="AS5" s="50"/>
      <c r="AT5" s="50"/>
      <c r="AU5" s="50"/>
      <c r="AV5" s="50"/>
      <c r="AW5" s="50"/>
      <c r="AX5" s="51"/>
      <c r="AY5" s="52">
        <v>40797</v>
      </c>
      <c r="AZ5" s="50"/>
      <c r="BA5" s="50"/>
      <c r="BB5" s="50"/>
      <c r="BC5" s="50"/>
      <c r="BD5" s="50"/>
      <c r="BE5" s="51"/>
      <c r="BF5" s="52">
        <v>40727</v>
      </c>
      <c r="BG5" s="50"/>
      <c r="BH5" s="50"/>
      <c r="BI5" s="50"/>
      <c r="BJ5" s="50"/>
      <c r="BK5" s="50"/>
      <c r="BL5" s="51"/>
      <c r="BM5" s="20">
        <f>COUNTIF(P7:BL7,"○")</f>
        <v>4</v>
      </c>
      <c r="BN5" s="53"/>
      <c r="BO5" s="54">
        <f>COUNTIF(P7:BL7,"△")</f>
        <v>3</v>
      </c>
      <c r="BP5" s="53"/>
      <c r="BQ5" s="54">
        <f>COUNTIF(P7:BL7,"●")</f>
        <v>0</v>
      </c>
      <c r="BR5" s="21"/>
      <c r="BS5" s="20">
        <f>BM5*3+BO5*1</f>
        <v>15</v>
      </c>
      <c r="BT5" s="53"/>
      <c r="BU5" s="54">
        <f>P8+W8+AD8+AK8+AR8+AY8+BF8</f>
        <v>15</v>
      </c>
      <c r="BV5" s="53"/>
      <c r="BW5" s="54">
        <f>V8+AC8+AJ8+AQ8+AX8+BE8+BL8</f>
        <v>6</v>
      </c>
      <c r="BX5" s="53"/>
      <c r="BY5" s="54">
        <f>BU5-BW5</f>
        <v>9</v>
      </c>
      <c r="BZ5" s="22"/>
      <c r="CA5" s="55">
        <f>RANK(BS5,$BS$5:$BT$44,0)</f>
        <v>2</v>
      </c>
      <c r="CB5" s="56"/>
    </row>
    <row r="6" spans="2:80" ht="16.5" customHeight="1">
      <c r="B6" s="57"/>
      <c r="C6" s="58"/>
      <c r="D6" s="58"/>
      <c r="E6" s="58"/>
      <c r="F6" s="58"/>
      <c r="G6" s="58"/>
      <c r="H6" s="59"/>
      <c r="I6" s="60" t="s">
        <v>14</v>
      </c>
      <c r="J6" s="61"/>
      <c r="K6" s="61"/>
      <c r="L6" s="61"/>
      <c r="M6" s="61"/>
      <c r="N6" s="61"/>
      <c r="O6" s="62"/>
      <c r="P6" s="63" t="s">
        <v>34</v>
      </c>
      <c r="Q6" s="64"/>
      <c r="R6" s="64"/>
      <c r="S6" s="64"/>
      <c r="T6" s="64"/>
      <c r="U6" s="64"/>
      <c r="V6" s="65"/>
      <c r="W6" s="63" t="s">
        <v>29</v>
      </c>
      <c r="X6" s="64"/>
      <c r="Y6" s="64"/>
      <c r="Z6" s="64"/>
      <c r="AA6" s="64"/>
      <c r="AB6" s="64"/>
      <c r="AC6" s="65"/>
      <c r="AD6" s="63" t="s">
        <v>30</v>
      </c>
      <c r="AE6" s="64"/>
      <c r="AF6" s="64"/>
      <c r="AG6" s="64"/>
      <c r="AH6" s="64"/>
      <c r="AI6" s="64"/>
      <c r="AJ6" s="65"/>
      <c r="AK6" s="64" t="s">
        <v>54</v>
      </c>
      <c r="AL6" s="64"/>
      <c r="AM6" s="64"/>
      <c r="AN6" s="64"/>
      <c r="AO6" s="64"/>
      <c r="AP6" s="64"/>
      <c r="AQ6" s="65"/>
      <c r="AR6" s="63" t="s">
        <v>29</v>
      </c>
      <c r="AS6" s="64"/>
      <c r="AT6" s="64"/>
      <c r="AU6" s="64"/>
      <c r="AV6" s="64"/>
      <c r="AW6" s="64"/>
      <c r="AX6" s="65"/>
      <c r="AY6" s="63" t="s">
        <v>53</v>
      </c>
      <c r="AZ6" s="64"/>
      <c r="BA6" s="64"/>
      <c r="BB6" s="64"/>
      <c r="BC6" s="64"/>
      <c r="BD6" s="64"/>
      <c r="BE6" s="65"/>
      <c r="BF6" s="63" t="s">
        <v>30</v>
      </c>
      <c r="BG6" s="64"/>
      <c r="BH6" s="64"/>
      <c r="BI6" s="64"/>
      <c r="BJ6" s="64"/>
      <c r="BK6" s="64"/>
      <c r="BL6" s="65"/>
      <c r="BM6" s="20"/>
      <c r="BN6" s="53"/>
      <c r="BO6" s="54"/>
      <c r="BP6" s="53"/>
      <c r="BQ6" s="54"/>
      <c r="BR6" s="21"/>
      <c r="BS6" s="20"/>
      <c r="BT6" s="53"/>
      <c r="BU6" s="54"/>
      <c r="BV6" s="53"/>
      <c r="BW6" s="54"/>
      <c r="BX6" s="53"/>
      <c r="BY6" s="54"/>
      <c r="BZ6" s="22"/>
      <c r="CA6" s="55"/>
      <c r="CB6" s="56"/>
    </row>
    <row r="7" spans="2:80" ht="16.5" customHeight="1">
      <c r="B7" s="57"/>
      <c r="C7" s="58"/>
      <c r="D7" s="58"/>
      <c r="E7" s="58"/>
      <c r="F7" s="58"/>
      <c r="G7" s="58"/>
      <c r="H7" s="59"/>
      <c r="I7" s="66" t="s">
        <v>15</v>
      </c>
      <c r="J7" s="66"/>
      <c r="K7" s="66"/>
      <c r="L7" s="66"/>
      <c r="M7" s="66"/>
      <c r="N7" s="66"/>
      <c r="O7" s="67"/>
      <c r="P7" s="68"/>
      <c r="Q7" s="69"/>
      <c r="R7" s="70" t="str">
        <f>IF(P8&gt;V8,"○",IF(P8=V8,"△","●"))</f>
        <v>△</v>
      </c>
      <c r="S7" s="70"/>
      <c r="T7" s="70"/>
      <c r="U7" s="69"/>
      <c r="V7" s="71"/>
      <c r="W7" s="68"/>
      <c r="X7" s="69"/>
      <c r="Y7" s="70" t="str">
        <f>IF(W8&gt;AC8,"○",IF(W8=AC8,"△","●"))</f>
        <v>△</v>
      </c>
      <c r="Z7" s="70"/>
      <c r="AA7" s="70"/>
      <c r="AB7" s="69"/>
      <c r="AC7" s="71"/>
      <c r="AD7" s="68"/>
      <c r="AE7" s="69"/>
      <c r="AF7" s="70" t="str">
        <f>IF(AD8&gt;AJ8,"○",IF(AD8=AJ8,"△","●"))</f>
        <v>○</v>
      </c>
      <c r="AG7" s="70"/>
      <c r="AH7" s="70"/>
      <c r="AI7" s="69"/>
      <c r="AJ7" s="71"/>
      <c r="AK7" s="68"/>
      <c r="AL7" s="69"/>
      <c r="AM7" s="70" t="str">
        <f>IF(AK8&gt;AQ8,"○",IF(AK8=AQ8,"△","●"))</f>
        <v>△</v>
      </c>
      <c r="AN7" s="70"/>
      <c r="AO7" s="70"/>
      <c r="AP7" s="69"/>
      <c r="AQ7" s="71"/>
      <c r="AR7" s="68"/>
      <c r="AS7" s="69"/>
      <c r="AT7" s="70" t="str">
        <f>IF(AR8&gt;AX8,"○",IF(AR8=AX8,"△","●"))</f>
        <v>○</v>
      </c>
      <c r="AU7" s="70"/>
      <c r="AV7" s="70"/>
      <c r="AW7" s="69"/>
      <c r="AX7" s="71"/>
      <c r="AY7" s="68"/>
      <c r="AZ7" s="69"/>
      <c r="BA7" s="70" t="str">
        <f>IF(AY8&gt;BE8,"○",IF(AY8=BE8,"△","●"))</f>
        <v>○</v>
      </c>
      <c r="BB7" s="70"/>
      <c r="BC7" s="70"/>
      <c r="BD7" s="69"/>
      <c r="BE7" s="71"/>
      <c r="BF7" s="68"/>
      <c r="BG7" s="69"/>
      <c r="BH7" s="70" t="str">
        <f>IF(BF8&gt;BL8,"○",IF(BF8=BL8,"△","●"))</f>
        <v>○</v>
      </c>
      <c r="BI7" s="70"/>
      <c r="BJ7" s="70"/>
      <c r="BK7" s="69"/>
      <c r="BL7" s="71"/>
      <c r="BM7" s="20"/>
      <c r="BN7" s="53"/>
      <c r="BO7" s="54"/>
      <c r="BP7" s="53"/>
      <c r="BQ7" s="54"/>
      <c r="BR7" s="21"/>
      <c r="BS7" s="20"/>
      <c r="BT7" s="53"/>
      <c r="BU7" s="54"/>
      <c r="BV7" s="53"/>
      <c r="BW7" s="54"/>
      <c r="BX7" s="53"/>
      <c r="BY7" s="54"/>
      <c r="BZ7" s="22"/>
      <c r="CA7" s="55"/>
      <c r="CB7" s="56"/>
    </row>
    <row r="8" spans="2:80" ht="16.5" customHeight="1">
      <c r="B8" s="57"/>
      <c r="C8" s="58"/>
      <c r="D8" s="58"/>
      <c r="E8" s="58"/>
      <c r="F8" s="58"/>
      <c r="G8" s="58"/>
      <c r="H8" s="59"/>
      <c r="I8" s="72"/>
      <c r="J8" s="72"/>
      <c r="K8" s="72"/>
      <c r="L8" s="72"/>
      <c r="M8" s="72"/>
      <c r="N8" s="72"/>
      <c r="O8" s="73"/>
      <c r="P8" s="74">
        <f>SUM(R8:R9)</f>
        <v>2</v>
      </c>
      <c r="Q8" s="75"/>
      <c r="R8" s="76">
        <v>2</v>
      </c>
      <c r="S8" s="77" t="s">
        <v>7</v>
      </c>
      <c r="T8" s="76">
        <v>0</v>
      </c>
      <c r="U8" s="75"/>
      <c r="V8" s="78">
        <f>SUM(T8:T9)</f>
        <v>2</v>
      </c>
      <c r="W8" s="74">
        <f>SUM(Y8:Y9)</f>
        <v>2</v>
      </c>
      <c r="X8" s="75"/>
      <c r="Y8" s="76">
        <v>1</v>
      </c>
      <c r="Z8" s="77" t="s">
        <v>7</v>
      </c>
      <c r="AA8" s="76">
        <v>1</v>
      </c>
      <c r="AB8" s="75"/>
      <c r="AC8" s="78">
        <f>SUM(AA8:AA9)</f>
        <v>2</v>
      </c>
      <c r="AD8" s="74">
        <f>SUM(AF8:AF9)</f>
        <v>1</v>
      </c>
      <c r="AE8" s="75"/>
      <c r="AF8" s="76">
        <v>1</v>
      </c>
      <c r="AG8" s="77" t="s">
        <v>7</v>
      </c>
      <c r="AH8" s="76">
        <v>0</v>
      </c>
      <c r="AI8" s="75"/>
      <c r="AJ8" s="78">
        <f>SUM(AH8:AH9)</f>
        <v>0</v>
      </c>
      <c r="AK8" s="74">
        <f>SUM(AM8:AM9)</f>
        <v>0</v>
      </c>
      <c r="AL8" s="75"/>
      <c r="AM8" s="76">
        <v>0</v>
      </c>
      <c r="AN8" s="77" t="s">
        <v>7</v>
      </c>
      <c r="AO8" s="76">
        <v>0</v>
      </c>
      <c r="AP8" s="75"/>
      <c r="AQ8" s="78">
        <f>SUM(AO8:AO9)</f>
        <v>0</v>
      </c>
      <c r="AR8" s="74">
        <f>SUM(AT8:AT9)</f>
        <v>6</v>
      </c>
      <c r="AS8" s="75"/>
      <c r="AT8" s="76">
        <v>3</v>
      </c>
      <c r="AU8" s="77" t="s">
        <v>7</v>
      </c>
      <c r="AV8" s="76">
        <v>0</v>
      </c>
      <c r="AW8" s="75"/>
      <c r="AX8" s="78">
        <f>SUM(AV8:AV9)</f>
        <v>0</v>
      </c>
      <c r="AY8" s="74">
        <f>SUM(BA8:BA9)</f>
        <v>3</v>
      </c>
      <c r="AZ8" s="75"/>
      <c r="BA8" s="76">
        <v>3</v>
      </c>
      <c r="BB8" s="77" t="s">
        <v>7</v>
      </c>
      <c r="BC8" s="76">
        <v>1</v>
      </c>
      <c r="BD8" s="75"/>
      <c r="BE8" s="78">
        <f>SUM(BC8:BC9)</f>
        <v>2</v>
      </c>
      <c r="BF8" s="74">
        <f>SUM(BH8:BH9)</f>
        <v>1</v>
      </c>
      <c r="BG8" s="75"/>
      <c r="BH8" s="76">
        <v>1</v>
      </c>
      <c r="BI8" s="77" t="s">
        <v>7</v>
      </c>
      <c r="BJ8" s="76">
        <v>0</v>
      </c>
      <c r="BK8" s="75"/>
      <c r="BL8" s="78">
        <f>SUM(BJ8:BJ9)</f>
        <v>0</v>
      </c>
      <c r="BM8" s="20"/>
      <c r="BN8" s="53"/>
      <c r="BO8" s="54"/>
      <c r="BP8" s="53"/>
      <c r="BQ8" s="54"/>
      <c r="BR8" s="21"/>
      <c r="BS8" s="20"/>
      <c r="BT8" s="53"/>
      <c r="BU8" s="54"/>
      <c r="BV8" s="53"/>
      <c r="BW8" s="54"/>
      <c r="BX8" s="53"/>
      <c r="BY8" s="54"/>
      <c r="BZ8" s="22"/>
      <c r="CA8" s="55"/>
      <c r="CB8" s="56"/>
    </row>
    <row r="9" spans="2:82" ht="16.5" customHeight="1">
      <c r="B9" s="79"/>
      <c r="C9" s="80"/>
      <c r="D9" s="80"/>
      <c r="E9" s="80"/>
      <c r="F9" s="80"/>
      <c r="G9" s="80"/>
      <c r="H9" s="81"/>
      <c r="I9" s="82"/>
      <c r="J9" s="82"/>
      <c r="K9" s="82"/>
      <c r="L9" s="82"/>
      <c r="M9" s="82"/>
      <c r="N9" s="82"/>
      <c r="O9" s="83"/>
      <c r="P9" s="84"/>
      <c r="Q9" s="85"/>
      <c r="R9" s="86">
        <v>0</v>
      </c>
      <c r="S9" s="87" t="s">
        <v>7</v>
      </c>
      <c r="T9" s="86">
        <v>2</v>
      </c>
      <c r="U9" s="85"/>
      <c r="V9" s="88"/>
      <c r="W9" s="84"/>
      <c r="X9" s="85"/>
      <c r="Y9" s="86">
        <v>1</v>
      </c>
      <c r="Z9" s="87" t="s">
        <v>7</v>
      </c>
      <c r="AA9" s="86">
        <v>1</v>
      </c>
      <c r="AB9" s="85"/>
      <c r="AC9" s="88"/>
      <c r="AD9" s="84"/>
      <c r="AE9" s="85"/>
      <c r="AF9" s="86">
        <v>0</v>
      </c>
      <c r="AG9" s="87" t="s">
        <v>7</v>
      </c>
      <c r="AH9" s="86">
        <v>0</v>
      </c>
      <c r="AI9" s="85"/>
      <c r="AJ9" s="88"/>
      <c r="AK9" s="84"/>
      <c r="AL9" s="85"/>
      <c r="AM9" s="86">
        <v>0</v>
      </c>
      <c r="AN9" s="87" t="s">
        <v>7</v>
      </c>
      <c r="AO9" s="86">
        <v>0</v>
      </c>
      <c r="AP9" s="85"/>
      <c r="AQ9" s="88"/>
      <c r="AR9" s="84"/>
      <c r="AS9" s="85"/>
      <c r="AT9" s="86">
        <v>3</v>
      </c>
      <c r="AU9" s="87" t="s">
        <v>7</v>
      </c>
      <c r="AV9" s="86">
        <v>0</v>
      </c>
      <c r="AW9" s="85"/>
      <c r="AX9" s="88"/>
      <c r="AY9" s="84"/>
      <c r="AZ9" s="85"/>
      <c r="BA9" s="86">
        <v>0</v>
      </c>
      <c r="BB9" s="87" t="s">
        <v>7</v>
      </c>
      <c r="BC9" s="86">
        <v>1</v>
      </c>
      <c r="BD9" s="85"/>
      <c r="BE9" s="88"/>
      <c r="BF9" s="84"/>
      <c r="BG9" s="85"/>
      <c r="BH9" s="86">
        <v>0</v>
      </c>
      <c r="BI9" s="87" t="s">
        <v>7</v>
      </c>
      <c r="BJ9" s="86">
        <v>0</v>
      </c>
      <c r="BK9" s="85"/>
      <c r="BL9" s="88"/>
      <c r="BM9" s="89"/>
      <c r="BN9" s="90"/>
      <c r="BO9" s="91"/>
      <c r="BP9" s="90"/>
      <c r="BQ9" s="91"/>
      <c r="BR9" s="92"/>
      <c r="BS9" s="89"/>
      <c r="BT9" s="90"/>
      <c r="BU9" s="91"/>
      <c r="BV9" s="90"/>
      <c r="BW9" s="91"/>
      <c r="BX9" s="90"/>
      <c r="BY9" s="91"/>
      <c r="BZ9" s="93"/>
      <c r="CA9" s="94"/>
      <c r="CB9" s="95"/>
      <c r="CD9" s="1"/>
    </row>
    <row r="10" spans="2:82" ht="16.5" customHeight="1">
      <c r="B10" s="96" t="s">
        <v>19</v>
      </c>
      <c r="C10" s="97"/>
      <c r="D10" s="97"/>
      <c r="E10" s="97"/>
      <c r="F10" s="97"/>
      <c r="G10" s="97"/>
      <c r="H10" s="98"/>
      <c r="I10" s="99">
        <f>P5</f>
        <v>40741</v>
      </c>
      <c r="J10" s="99"/>
      <c r="K10" s="99"/>
      <c r="L10" s="99"/>
      <c r="M10" s="99"/>
      <c r="N10" s="99"/>
      <c r="O10" s="100"/>
      <c r="P10" s="101"/>
      <c r="Q10" s="102"/>
      <c r="R10" s="102"/>
      <c r="S10" s="102"/>
      <c r="T10" s="102"/>
      <c r="U10" s="102"/>
      <c r="V10" s="103"/>
      <c r="W10" s="99">
        <v>40727</v>
      </c>
      <c r="X10" s="99"/>
      <c r="Y10" s="99"/>
      <c r="Z10" s="99"/>
      <c r="AA10" s="99"/>
      <c r="AB10" s="99"/>
      <c r="AC10" s="100"/>
      <c r="AD10" s="52">
        <v>40762</v>
      </c>
      <c r="AE10" s="50"/>
      <c r="AF10" s="50"/>
      <c r="AG10" s="50"/>
      <c r="AH10" s="50"/>
      <c r="AI10" s="50"/>
      <c r="AJ10" s="51"/>
      <c r="AK10" s="52">
        <v>40762</v>
      </c>
      <c r="AL10" s="50"/>
      <c r="AM10" s="50"/>
      <c r="AN10" s="50"/>
      <c r="AO10" s="50"/>
      <c r="AP10" s="50"/>
      <c r="AQ10" s="51"/>
      <c r="AR10" s="52">
        <v>40713</v>
      </c>
      <c r="AS10" s="50"/>
      <c r="AT10" s="50"/>
      <c r="AU10" s="50"/>
      <c r="AV10" s="50"/>
      <c r="AW10" s="50"/>
      <c r="AX10" s="51"/>
      <c r="AY10" s="52">
        <v>40727</v>
      </c>
      <c r="AZ10" s="50"/>
      <c r="BA10" s="50"/>
      <c r="BB10" s="50"/>
      <c r="BC10" s="50"/>
      <c r="BD10" s="50"/>
      <c r="BE10" s="51"/>
      <c r="BF10" s="52">
        <v>40713</v>
      </c>
      <c r="BG10" s="50"/>
      <c r="BH10" s="50"/>
      <c r="BI10" s="50"/>
      <c r="BJ10" s="50"/>
      <c r="BK10" s="50"/>
      <c r="BL10" s="51"/>
      <c r="BM10" s="104">
        <f>COUNTIF(I12:BL12,"○")</f>
        <v>4</v>
      </c>
      <c r="BN10" s="105"/>
      <c r="BO10" s="106">
        <f>COUNTIF(I12:BL12,"△")</f>
        <v>2</v>
      </c>
      <c r="BP10" s="105"/>
      <c r="BQ10" s="106">
        <f>COUNTIF(I12:BL12,"●")</f>
        <v>1</v>
      </c>
      <c r="BR10" s="107"/>
      <c r="BS10" s="104">
        <f>BM10*3+BO10*1</f>
        <v>14</v>
      </c>
      <c r="BT10" s="105"/>
      <c r="BU10" s="106">
        <f>I13+W13+AD13+AK13+AR13+AY13+BF13</f>
        <v>23</v>
      </c>
      <c r="BV10" s="105"/>
      <c r="BW10" s="106">
        <f>O13+AC13+AJ13+AQ13+AX13+BE13+BL13</f>
        <v>10</v>
      </c>
      <c r="BX10" s="105"/>
      <c r="BY10" s="106">
        <f>BU10-BW10</f>
        <v>13</v>
      </c>
      <c r="BZ10" s="108"/>
      <c r="CA10" s="109">
        <f>RANK(BS10,$BS$5:$BT$44,0)</f>
        <v>3</v>
      </c>
      <c r="CB10" s="110"/>
      <c r="CD10" s="1"/>
    </row>
    <row r="11" spans="2:82" ht="16.5" customHeight="1">
      <c r="B11" s="57"/>
      <c r="C11" s="58"/>
      <c r="D11" s="58"/>
      <c r="E11" s="58"/>
      <c r="F11" s="58"/>
      <c r="G11" s="58"/>
      <c r="H11" s="59"/>
      <c r="I11" s="111" t="str">
        <f>P6</f>
        <v>浜田小グラウンド</v>
      </c>
      <c r="J11" s="112"/>
      <c r="K11" s="112"/>
      <c r="L11" s="112"/>
      <c r="M11" s="112"/>
      <c r="N11" s="112"/>
      <c r="O11" s="113"/>
      <c r="P11" s="114"/>
      <c r="Q11" s="115"/>
      <c r="R11" s="115"/>
      <c r="S11" s="115"/>
      <c r="T11" s="115"/>
      <c r="U11" s="115"/>
      <c r="V11" s="116"/>
      <c r="W11" s="64" t="s">
        <v>32</v>
      </c>
      <c r="X11" s="64"/>
      <c r="Y11" s="64"/>
      <c r="Z11" s="64"/>
      <c r="AA11" s="64"/>
      <c r="AB11" s="64"/>
      <c r="AC11" s="65"/>
      <c r="AD11" s="63" t="s">
        <v>34</v>
      </c>
      <c r="AE11" s="64"/>
      <c r="AF11" s="64"/>
      <c r="AG11" s="64"/>
      <c r="AH11" s="64"/>
      <c r="AI11" s="64"/>
      <c r="AJ11" s="65"/>
      <c r="AK11" s="63" t="s">
        <v>34</v>
      </c>
      <c r="AL11" s="64"/>
      <c r="AM11" s="64"/>
      <c r="AN11" s="64"/>
      <c r="AO11" s="64"/>
      <c r="AP11" s="64"/>
      <c r="AQ11" s="65"/>
      <c r="AR11" s="63" t="s">
        <v>49</v>
      </c>
      <c r="AS11" s="64"/>
      <c r="AT11" s="64"/>
      <c r="AU11" s="64"/>
      <c r="AV11" s="64"/>
      <c r="AW11" s="64"/>
      <c r="AX11" s="65"/>
      <c r="AY11" s="64" t="s">
        <v>32</v>
      </c>
      <c r="AZ11" s="64"/>
      <c r="BA11" s="64"/>
      <c r="BB11" s="64"/>
      <c r="BC11" s="64"/>
      <c r="BD11" s="64"/>
      <c r="BE11" s="65"/>
      <c r="BF11" s="63" t="s">
        <v>49</v>
      </c>
      <c r="BG11" s="64"/>
      <c r="BH11" s="64"/>
      <c r="BI11" s="64"/>
      <c r="BJ11" s="64"/>
      <c r="BK11" s="64"/>
      <c r="BL11" s="65"/>
      <c r="BM11" s="20"/>
      <c r="BN11" s="53"/>
      <c r="BO11" s="54"/>
      <c r="BP11" s="53"/>
      <c r="BQ11" s="54"/>
      <c r="BR11" s="21"/>
      <c r="BS11" s="20"/>
      <c r="BT11" s="53"/>
      <c r="BU11" s="54"/>
      <c r="BV11" s="53"/>
      <c r="BW11" s="54"/>
      <c r="BX11" s="53"/>
      <c r="BY11" s="54"/>
      <c r="BZ11" s="22"/>
      <c r="CA11" s="55"/>
      <c r="CB11" s="56"/>
      <c r="CD11" s="1"/>
    </row>
    <row r="12" spans="2:80" ht="16.5" customHeight="1">
      <c r="B12" s="57"/>
      <c r="C12" s="58"/>
      <c r="D12" s="58"/>
      <c r="E12" s="58"/>
      <c r="F12" s="58"/>
      <c r="G12" s="58"/>
      <c r="H12" s="59"/>
      <c r="I12" s="69"/>
      <c r="J12" s="69"/>
      <c r="K12" s="70" t="str">
        <f>IF(I13&gt;O13,"○",IF(I13=O13,"△","●"))</f>
        <v>△</v>
      </c>
      <c r="L12" s="70"/>
      <c r="M12" s="70"/>
      <c r="N12" s="69"/>
      <c r="O12" s="71"/>
      <c r="P12" s="114"/>
      <c r="Q12" s="115"/>
      <c r="R12" s="115"/>
      <c r="S12" s="115"/>
      <c r="T12" s="115"/>
      <c r="U12" s="115"/>
      <c r="V12" s="116"/>
      <c r="W12" s="69"/>
      <c r="X12" s="69"/>
      <c r="Y12" s="70" t="str">
        <f>IF(W13&gt;AC13,"○",IF(W13=AC13,"△","●"))</f>
        <v>△</v>
      </c>
      <c r="Z12" s="70"/>
      <c r="AA12" s="70"/>
      <c r="AB12" s="69"/>
      <c r="AC12" s="71"/>
      <c r="AD12" s="68"/>
      <c r="AE12" s="69"/>
      <c r="AF12" s="70" t="str">
        <f>IF(AD13&gt;AJ13,"○",IF(AD13=AJ13,"△","●"))</f>
        <v>●</v>
      </c>
      <c r="AG12" s="70"/>
      <c r="AH12" s="70"/>
      <c r="AI12" s="69"/>
      <c r="AJ12" s="71"/>
      <c r="AK12" s="68"/>
      <c r="AL12" s="69"/>
      <c r="AM12" s="70" t="str">
        <f>IF(AK13&gt;AQ13,"○",IF(AK13=AQ13,"△","●"))</f>
        <v>○</v>
      </c>
      <c r="AN12" s="70"/>
      <c r="AO12" s="70"/>
      <c r="AP12" s="69"/>
      <c r="AQ12" s="71"/>
      <c r="AR12" s="68"/>
      <c r="AS12" s="69"/>
      <c r="AT12" s="70" t="str">
        <f>IF(AR13&gt;AX13,"○",IF(AR13=AX13,"△","●"))</f>
        <v>○</v>
      </c>
      <c r="AU12" s="70"/>
      <c r="AV12" s="70"/>
      <c r="AW12" s="69"/>
      <c r="AX12" s="71"/>
      <c r="AY12" s="68"/>
      <c r="AZ12" s="69"/>
      <c r="BA12" s="70" t="str">
        <f>IF(AY13&gt;BE13,"○",IF(AY13=BE13,"△","●"))</f>
        <v>○</v>
      </c>
      <c r="BB12" s="70"/>
      <c r="BC12" s="70"/>
      <c r="BD12" s="69"/>
      <c r="BE12" s="71"/>
      <c r="BF12" s="68"/>
      <c r="BG12" s="69"/>
      <c r="BH12" s="70" t="str">
        <f>IF(BF13&gt;BL13,"○",IF(BF13=BL13,"△","●"))</f>
        <v>○</v>
      </c>
      <c r="BI12" s="70"/>
      <c r="BJ12" s="70"/>
      <c r="BK12" s="69"/>
      <c r="BL12" s="71"/>
      <c r="BM12" s="20"/>
      <c r="BN12" s="53"/>
      <c r="BO12" s="54"/>
      <c r="BP12" s="53"/>
      <c r="BQ12" s="54"/>
      <c r="BR12" s="21"/>
      <c r="BS12" s="20"/>
      <c r="BT12" s="53"/>
      <c r="BU12" s="54"/>
      <c r="BV12" s="53"/>
      <c r="BW12" s="54"/>
      <c r="BX12" s="53"/>
      <c r="BY12" s="54"/>
      <c r="BZ12" s="22"/>
      <c r="CA12" s="55"/>
      <c r="CB12" s="56"/>
    </row>
    <row r="13" spans="2:80" ht="16.5" customHeight="1">
      <c r="B13" s="57"/>
      <c r="C13" s="58"/>
      <c r="D13" s="58"/>
      <c r="E13" s="58"/>
      <c r="F13" s="58"/>
      <c r="G13" s="58"/>
      <c r="H13" s="59"/>
      <c r="I13" s="117">
        <f>SUM(K13:K14)</f>
        <v>2</v>
      </c>
      <c r="J13" s="75"/>
      <c r="K13" s="76">
        <f>T8</f>
        <v>0</v>
      </c>
      <c r="L13" s="77" t="s">
        <v>38</v>
      </c>
      <c r="M13" s="76">
        <f>R8</f>
        <v>2</v>
      </c>
      <c r="N13" s="75"/>
      <c r="O13" s="78">
        <f>SUM(M13:M14)</f>
        <v>2</v>
      </c>
      <c r="P13" s="114"/>
      <c r="Q13" s="115"/>
      <c r="R13" s="115"/>
      <c r="S13" s="115"/>
      <c r="T13" s="115"/>
      <c r="U13" s="115"/>
      <c r="V13" s="116"/>
      <c r="W13" s="74">
        <f>SUM(Y13:Y14)</f>
        <v>2</v>
      </c>
      <c r="X13" s="75"/>
      <c r="Y13" s="76">
        <v>2</v>
      </c>
      <c r="Z13" s="77" t="s">
        <v>38</v>
      </c>
      <c r="AA13" s="76">
        <v>1</v>
      </c>
      <c r="AB13" s="75"/>
      <c r="AC13" s="78">
        <f>SUM(AA13:AA14)</f>
        <v>2</v>
      </c>
      <c r="AD13" s="74">
        <f>SUM(AF13:AF14)</f>
        <v>0</v>
      </c>
      <c r="AE13" s="75"/>
      <c r="AF13" s="76">
        <v>0</v>
      </c>
      <c r="AG13" s="77" t="s">
        <v>38</v>
      </c>
      <c r="AH13" s="76">
        <v>1</v>
      </c>
      <c r="AI13" s="75"/>
      <c r="AJ13" s="78">
        <f>SUM(AH13:AH14)</f>
        <v>1</v>
      </c>
      <c r="AK13" s="74">
        <f>SUM(AM13:AM14)</f>
        <v>6</v>
      </c>
      <c r="AL13" s="75"/>
      <c r="AM13" s="76">
        <v>3</v>
      </c>
      <c r="AN13" s="77" t="s">
        <v>38</v>
      </c>
      <c r="AO13" s="76">
        <v>1</v>
      </c>
      <c r="AP13" s="75"/>
      <c r="AQ13" s="78">
        <f>SUM(AO13:AO14)</f>
        <v>3</v>
      </c>
      <c r="AR13" s="74">
        <f>SUM(AT13:AT14)</f>
        <v>1</v>
      </c>
      <c r="AS13" s="75"/>
      <c r="AT13" s="76">
        <v>0</v>
      </c>
      <c r="AU13" s="77" t="s">
        <v>38</v>
      </c>
      <c r="AV13" s="76">
        <v>0</v>
      </c>
      <c r="AW13" s="75"/>
      <c r="AX13" s="78">
        <f>SUM(AV13:AV14)</f>
        <v>0</v>
      </c>
      <c r="AY13" s="74">
        <f>SUM(BA13:BA14)</f>
        <v>6</v>
      </c>
      <c r="AZ13" s="75"/>
      <c r="BA13" s="76">
        <v>2</v>
      </c>
      <c r="BB13" s="77" t="s">
        <v>38</v>
      </c>
      <c r="BC13" s="76">
        <v>0</v>
      </c>
      <c r="BD13" s="75"/>
      <c r="BE13" s="78">
        <f>SUM(BC13:BC14)</f>
        <v>0</v>
      </c>
      <c r="BF13" s="74">
        <f>SUM(BH13:BH14)</f>
        <v>6</v>
      </c>
      <c r="BG13" s="75"/>
      <c r="BH13" s="76">
        <v>6</v>
      </c>
      <c r="BI13" s="77" t="s">
        <v>38</v>
      </c>
      <c r="BJ13" s="76">
        <v>0</v>
      </c>
      <c r="BK13" s="75"/>
      <c r="BL13" s="78">
        <f>SUM(BJ13:BJ14)</f>
        <v>2</v>
      </c>
      <c r="BM13" s="20"/>
      <c r="BN13" s="53"/>
      <c r="BO13" s="54"/>
      <c r="BP13" s="53"/>
      <c r="BQ13" s="54"/>
      <c r="BR13" s="21"/>
      <c r="BS13" s="20"/>
      <c r="BT13" s="53"/>
      <c r="BU13" s="54"/>
      <c r="BV13" s="53"/>
      <c r="BW13" s="54"/>
      <c r="BX13" s="53"/>
      <c r="BY13" s="54"/>
      <c r="BZ13" s="22"/>
      <c r="CA13" s="55"/>
      <c r="CB13" s="56"/>
    </row>
    <row r="14" spans="2:81" ht="16.5" customHeight="1">
      <c r="B14" s="79"/>
      <c r="C14" s="80"/>
      <c r="D14" s="80"/>
      <c r="E14" s="80"/>
      <c r="F14" s="80"/>
      <c r="G14" s="80"/>
      <c r="H14" s="81"/>
      <c r="I14" s="118"/>
      <c r="J14" s="85"/>
      <c r="K14" s="86">
        <f>T9</f>
        <v>2</v>
      </c>
      <c r="L14" s="87" t="s">
        <v>38</v>
      </c>
      <c r="M14" s="86">
        <f>R9</f>
        <v>0</v>
      </c>
      <c r="N14" s="85"/>
      <c r="O14" s="88"/>
      <c r="P14" s="119"/>
      <c r="Q14" s="120"/>
      <c r="R14" s="120"/>
      <c r="S14" s="120"/>
      <c r="T14" s="120"/>
      <c r="U14" s="120"/>
      <c r="V14" s="121"/>
      <c r="W14" s="84"/>
      <c r="X14" s="85"/>
      <c r="Y14" s="86">
        <v>0</v>
      </c>
      <c r="Z14" s="87" t="s">
        <v>38</v>
      </c>
      <c r="AA14" s="86">
        <v>1</v>
      </c>
      <c r="AB14" s="85"/>
      <c r="AC14" s="88"/>
      <c r="AD14" s="84"/>
      <c r="AE14" s="85"/>
      <c r="AF14" s="86">
        <v>0</v>
      </c>
      <c r="AG14" s="87" t="s">
        <v>38</v>
      </c>
      <c r="AH14" s="86">
        <v>0</v>
      </c>
      <c r="AI14" s="85"/>
      <c r="AJ14" s="88"/>
      <c r="AK14" s="84"/>
      <c r="AL14" s="85"/>
      <c r="AM14" s="86">
        <v>3</v>
      </c>
      <c r="AN14" s="87" t="s">
        <v>38</v>
      </c>
      <c r="AO14" s="86">
        <v>2</v>
      </c>
      <c r="AP14" s="85"/>
      <c r="AQ14" s="88"/>
      <c r="AR14" s="84"/>
      <c r="AS14" s="85"/>
      <c r="AT14" s="86">
        <v>1</v>
      </c>
      <c r="AU14" s="87" t="s">
        <v>38</v>
      </c>
      <c r="AV14" s="86">
        <v>0</v>
      </c>
      <c r="AW14" s="85"/>
      <c r="AX14" s="88"/>
      <c r="AY14" s="84"/>
      <c r="AZ14" s="85"/>
      <c r="BA14" s="86">
        <v>4</v>
      </c>
      <c r="BB14" s="87" t="s">
        <v>38</v>
      </c>
      <c r="BC14" s="86">
        <v>0</v>
      </c>
      <c r="BD14" s="85"/>
      <c r="BE14" s="88"/>
      <c r="BF14" s="84"/>
      <c r="BG14" s="85"/>
      <c r="BH14" s="86">
        <v>0</v>
      </c>
      <c r="BI14" s="87" t="s">
        <v>38</v>
      </c>
      <c r="BJ14" s="86">
        <v>2</v>
      </c>
      <c r="BK14" s="85"/>
      <c r="BL14" s="88"/>
      <c r="BM14" s="89"/>
      <c r="BN14" s="90"/>
      <c r="BO14" s="91"/>
      <c r="BP14" s="90"/>
      <c r="BQ14" s="91"/>
      <c r="BR14" s="92"/>
      <c r="BS14" s="89"/>
      <c r="BT14" s="90"/>
      <c r="BU14" s="91"/>
      <c r="BV14" s="90"/>
      <c r="BW14" s="91"/>
      <c r="BX14" s="90"/>
      <c r="BY14" s="91"/>
      <c r="BZ14" s="93"/>
      <c r="CA14" s="94"/>
      <c r="CB14" s="95"/>
      <c r="CC14" s="2"/>
    </row>
    <row r="15" spans="2:81" ht="16.5" customHeight="1">
      <c r="B15" s="96" t="s">
        <v>22</v>
      </c>
      <c r="C15" s="97"/>
      <c r="D15" s="97"/>
      <c r="E15" s="97"/>
      <c r="F15" s="97"/>
      <c r="G15" s="97"/>
      <c r="H15" s="98"/>
      <c r="I15" s="50">
        <f>W5</f>
        <v>40761</v>
      </c>
      <c r="J15" s="50"/>
      <c r="K15" s="50"/>
      <c r="L15" s="50"/>
      <c r="M15" s="50"/>
      <c r="N15" s="50"/>
      <c r="O15" s="51"/>
      <c r="P15" s="122">
        <f>W10</f>
        <v>40727</v>
      </c>
      <c r="Q15" s="99"/>
      <c r="R15" s="99"/>
      <c r="S15" s="99"/>
      <c r="T15" s="99"/>
      <c r="U15" s="99"/>
      <c r="V15" s="100"/>
      <c r="W15" s="101"/>
      <c r="X15" s="102"/>
      <c r="Y15" s="102"/>
      <c r="Z15" s="102"/>
      <c r="AA15" s="102"/>
      <c r="AB15" s="102"/>
      <c r="AC15" s="103"/>
      <c r="AD15" s="52">
        <v>40790</v>
      </c>
      <c r="AE15" s="50"/>
      <c r="AF15" s="50"/>
      <c r="AG15" s="50"/>
      <c r="AH15" s="50"/>
      <c r="AI15" s="50"/>
      <c r="AJ15" s="51"/>
      <c r="AK15" s="52">
        <v>40741</v>
      </c>
      <c r="AL15" s="50"/>
      <c r="AM15" s="50"/>
      <c r="AN15" s="50"/>
      <c r="AO15" s="50"/>
      <c r="AP15" s="50"/>
      <c r="AQ15" s="51"/>
      <c r="AR15" s="52">
        <v>40761</v>
      </c>
      <c r="AS15" s="50"/>
      <c r="AT15" s="50"/>
      <c r="AU15" s="50"/>
      <c r="AV15" s="50"/>
      <c r="AW15" s="50"/>
      <c r="AX15" s="51"/>
      <c r="AY15" s="52">
        <v>40727</v>
      </c>
      <c r="AZ15" s="50"/>
      <c r="BA15" s="50"/>
      <c r="BB15" s="50"/>
      <c r="BC15" s="50"/>
      <c r="BD15" s="50"/>
      <c r="BE15" s="51"/>
      <c r="BF15" s="52">
        <v>40741</v>
      </c>
      <c r="BG15" s="50"/>
      <c r="BH15" s="50"/>
      <c r="BI15" s="50"/>
      <c r="BJ15" s="50"/>
      <c r="BK15" s="50"/>
      <c r="BL15" s="51"/>
      <c r="BM15" s="104">
        <f>COUNTIF(I17:BL17,"○")</f>
        <v>1</v>
      </c>
      <c r="BN15" s="105"/>
      <c r="BO15" s="106">
        <f>COUNTIF(I17:BL17,"△")</f>
        <v>3</v>
      </c>
      <c r="BP15" s="105"/>
      <c r="BQ15" s="106">
        <f>COUNTIF(I17:BL17,"●")</f>
        <v>3</v>
      </c>
      <c r="BR15" s="107"/>
      <c r="BS15" s="104">
        <f>BM15*3+BO15*1</f>
        <v>6</v>
      </c>
      <c r="BT15" s="105"/>
      <c r="BU15" s="106">
        <f>I18+P18+AD18+AK18+AR18+AY18+BF18</f>
        <v>6</v>
      </c>
      <c r="BV15" s="105"/>
      <c r="BW15" s="106">
        <f>O18+V18+AJ18+AQ18+AX18+BE18+BL18</f>
        <v>13</v>
      </c>
      <c r="BX15" s="105"/>
      <c r="BY15" s="106">
        <f>BU15-BW15</f>
        <v>-7</v>
      </c>
      <c r="BZ15" s="108"/>
      <c r="CA15" s="109">
        <v>6</v>
      </c>
      <c r="CB15" s="110"/>
      <c r="CC15" s="1"/>
    </row>
    <row r="16" spans="2:82" ht="16.5" customHeight="1">
      <c r="B16" s="57"/>
      <c r="C16" s="58"/>
      <c r="D16" s="58"/>
      <c r="E16" s="58"/>
      <c r="F16" s="58"/>
      <c r="G16" s="58"/>
      <c r="H16" s="59"/>
      <c r="I16" s="64" t="str">
        <f>W6</f>
        <v>平田ピクニックランド</v>
      </c>
      <c r="J16" s="64"/>
      <c r="K16" s="64"/>
      <c r="L16" s="64"/>
      <c r="M16" s="64"/>
      <c r="N16" s="64"/>
      <c r="O16" s="65"/>
      <c r="P16" s="63" t="str">
        <f>W11</f>
        <v>十坂小グラウンド</v>
      </c>
      <c r="Q16" s="64"/>
      <c r="R16" s="64"/>
      <c r="S16" s="64"/>
      <c r="T16" s="64"/>
      <c r="U16" s="64"/>
      <c r="V16" s="65"/>
      <c r="W16" s="114"/>
      <c r="X16" s="115"/>
      <c r="Y16" s="115"/>
      <c r="Z16" s="115"/>
      <c r="AA16" s="115"/>
      <c r="AB16" s="115"/>
      <c r="AC16" s="116"/>
      <c r="AD16" s="63" t="s">
        <v>30</v>
      </c>
      <c r="AE16" s="64"/>
      <c r="AF16" s="64"/>
      <c r="AG16" s="64"/>
      <c r="AH16" s="64"/>
      <c r="AI16" s="64"/>
      <c r="AJ16" s="65"/>
      <c r="AK16" s="63" t="s">
        <v>50</v>
      </c>
      <c r="AL16" s="64"/>
      <c r="AM16" s="64"/>
      <c r="AN16" s="64"/>
      <c r="AO16" s="64"/>
      <c r="AP16" s="64"/>
      <c r="AQ16" s="65"/>
      <c r="AR16" s="63" t="s">
        <v>29</v>
      </c>
      <c r="AS16" s="64"/>
      <c r="AT16" s="64"/>
      <c r="AU16" s="64"/>
      <c r="AV16" s="64"/>
      <c r="AW16" s="64"/>
      <c r="AX16" s="65"/>
      <c r="AY16" s="63" t="s">
        <v>32</v>
      </c>
      <c r="AZ16" s="64"/>
      <c r="BA16" s="64"/>
      <c r="BB16" s="64"/>
      <c r="BC16" s="64"/>
      <c r="BD16" s="64"/>
      <c r="BE16" s="65"/>
      <c r="BF16" s="63" t="s">
        <v>50</v>
      </c>
      <c r="BG16" s="64"/>
      <c r="BH16" s="64"/>
      <c r="BI16" s="64"/>
      <c r="BJ16" s="64"/>
      <c r="BK16" s="64"/>
      <c r="BL16" s="65"/>
      <c r="BM16" s="20"/>
      <c r="BN16" s="53"/>
      <c r="BO16" s="54"/>
      <c r="BP16" s="53"/>
      <c r="BQ16" s="54"/>
      <c r="BR16" s="21"/>
      <c r="BS16" s="20"/>
      <c r="BT16" s="53"/>
      <c r="BU16" s="54"/>
      <c r="BV16" s="53"/>
      <c r="BW16" s="54"/>
      <c r="BX16" s="53"/>
      <c r="BY16" s="54"/>
      <c r="BZ16" s="22"/>
      <c r="CA16" s="55"/>
      <c r="CB16" s="56"/>
      <c r="CD16" s="1"/>
    </row>
    <row r="17" spans="2:80" ht="16.5" customHeight="1">
      <c r="B17" s="57"/>
      <c r="C17" s="58"/>
      <c r="D17" s="58"/>
      <c r="E17" s="58"/>
      <c r="F17" s="58"/>
      <c r="G17" s="58"/>
      <c r="H17" s="59"/>
      <c r="I17" s="69"/>
      <c r="J17" s="69"/>
      <c r="K17" s="70" t="str">
        <f>IF(I18&gt;O18,"○",IF(I18=O18,"△","●"))</f>
        <v>△</v>
      </c>
      <c r="L17" s="70"/>
      <c r="M17" s="70"/>
      <c r="N17" s="69"/>
      <c r="O17" s="69"/>
      <c r="P17" s="68"/>
      <c r="Q17" s="69"/>
      <c r="R17" s="70" t="str">
        <f>IF(P18&gt;V18,"○",IF(P18=V18,"△","●"))</f>
        <v>△</v>
      </c>
      <c r="S17" s="70"/>
      <c r="T17" s="70"/>
      <c r="U17" s="69"/>
      <c r="V17" s="71"/>
      <c r="W17" s="114"/>
      <c r="X17" s="115"/>
      <c r="Y17" s="115"/>
      <c r="Z17" s="115"/>
      <c r="AA17" s="115"/>
      <c r="AB17" s="115"/>
      <c r="AC17" s="116"/>
      <c r="AD17" s="68"/>
      <c r="AE17" s="69"/>
      <c r="AF17" s="70" t="str">
        <f>IF(AD18&gt;AJ18,"○",IF(AD18=AJ18,"△","●"))</f>
        <v>●</v>
      </c>
      <c r="AG17" s="70"/>
      <c r="AH17" s="70"/>
      <c r="AI17" s="69"/>
      <c r="AJ17" s="71"/>
      <c r="AK17" s="68"/>
      <c r="AL17" s="69"/>
      <c r="AM17" s="70" t="str">
        <f>IF(AK18&gt;AQ18,"○",IF(AK18=AQ18,"△","●"))</f>
        <v>●</v>
      </c>
      <c r="AN17" s="123"/>
      <c r="AO17" s="70"/>
      <c r="AP17" s="69"/>
      <c r="AQ17" s="71"/>
      <c r="AR17" s="68"/>
      <c r="AS17" s="69"/>
      <c r="AT17" s="70" t="str">
        <f>IF(AR18&gt;AX18,"○",IF(AR18=AX18,"△","●"))</f>
        <v>△</v>
      </c>
      <c r="AU17" s="70"/>
      <c r="AV17" s="70"/>
      <c r="AW17" s="69"/>
      <c r="AX17" s="71"/>
      <c r="AY17" s="68"/>
      <c r="AZ17" s="69"/>
      <c r="BA17" s="70" t="str">
        <f>IF(AY18&gt;BE18,"○",IF(AY18=BE18,"△","●"))</f>
        <v>○</v>
      </c>
      <c r="BB17" s="70"/>
      <c r="BC17" s="70"/>
      <c r="BD17" s="69"/>
      <c r="BE17" s="71"/>
      <c r="BF17" s="68"/>
      <c r="BG17" s="69"/>
      <c r="BH17" s="70" t="str">
        <f>IF(BF18&gt;BL18,"○",IF(BF18=BL18,"△","●"))</f>
        <v>●</v>
      </c>
      <c r="BI17" s="70"/>
      <c r="BJ17" s="70"/>
      <c r="BK17" s="69"/>
      <c r="BL17" s="71"/>
      <c r="BM17" s="20"/>
      <c r="BN17" s="53"/>
      <c r="BO17" s="54"/>
      <c r="BP17" s="53"/>
      <c r="BQ17" s="54"/>
      <c r="BR17" s="21"/>
      <c r="BS17" s="20"/>
      <c r="BT17" s="53"/>
      <c r="BU17" s="54"/>
      <c r="BV17" s="53"/>
      <c r="BW17" s="54"/>
      <c r="BX17" s="53"/>
      <c r="BY17" s="54"/>
      <c r="BZ17" s="22"/>
      <c r="CA17" s="55"/>
      <c r="CB17" s="56"/>
    </row>
    <row r="18" spans="2:80" ht="16.5" customHeight="1">
      <c r="B18" s="57"/>
      <c r="C18" s="58"/>
      <c r="D18" s="58"/>
      <c r="E18" s="58"/>
      <c r="F18" s="58"/>
      <c r="G18" s="58"/>
      <c r="H18" s="59"/>
      <c r="I18" s="117">
        <f>SUM(K18:K19)</f>
        <v>2</v>
      </c>
      <c r="J18" s="75"/>
      <c r="K18" s="76">
        <f>AA8</f>
        <v>1</v>
      </c>
      <c r="L18" s="77" t="s">
        <v>42</v>
      </c>
      <c r="M18" s="76">
        <f>Y8</f>
        <v>1</v>
      </c>
      <c r="N18" s="75"/>
      <c r="O18" s="78">
        <f>SUM(M18:M19)</f>
        <v>2</v>
      </c>
      <c r="P18" s="74">
        <f>SUM(R18:R19)</f>
        <v>2</v>
      </c>
      <c r="Q18" s="75"/>
      <c r="R18" s="76">
        <f>AA13</f>
        <v>1</v>
      </c>
      <c r="S18" s="77" t="s">
        <v>42</v>
      </c>
      <c r="T18" s="76">
        <f>Y13</f>
        <v>2</v>
      </c>
      <c r="U18" s="75"/>
      <c r="V18" s="78">
        <f>SUM(T18:T19)</f>
        <v>2</v>
      </c>
      <c r="W18" s="114"/>
      <c r="X18" s="115"/>
      <c r="Y18" s="115"/>
      <c r="Z18" s="115"/>
      <c r="AA18" s="115"/>
      <c r="AB18" s="115"/>
      <c r="AC18" s="116"/>
      <c r="AD18" s="74">
        <f>SUM(AF18:AF19)</f>
        <v>0</v>
      </c>
      <c r="AE18" s="75"/>
      <c r="AF18" s="76">
        <v>0</v>
      </c>
      <c r="AG18" s="77" t="s">
        <v>42</v>
      </c>
      <c r="AH18" s="76">
        <v>2</v>
      </c>
      <c r="AI18" s="75"/>
      <c r="AJ18" s="78">
        <f>SUM(AH18:AH19)</f>
        <v>4</v>
      </c>
      <c r="AK18" s="74">
        <f>SUM(AM18:AM19)</f>
        <v>0</v>
      </c>
      <c r="AL18" s="75"/>
      <c r="AM18" s="76">
        <v>0</v>
      </c>
      <c r="AN18" s="77" t="s">
        <v>42</v>
      </c>
      <c r="AO18" s="76">
        <v>1</v>
      </c>
      <c r="AP18" s="75"/>
      <c r="AQ18" s="78">
        <f>SUM(AO18:AO19)</f>
        <v>2</v>
      </c>
      <c r="AR18" s="74">
        <f>SUM(AT18:AT19)</f>
        <v>0</v>
      </c>
      <c r="AS18" s="75"/>
      <c r="AT18" s="76">
        <v>0</v>
      </c>
      <c r="AU18" s="77" t="s">
        <v>42</v>
      </c>
      <c r="AV18" s="76">
        <v>0</v>
      </c>
      <c r="AW18" s="75"/>
      <c r="AX18" s="78">
        <f>SUM(AV18:AV19)</f>
        <v>0</v>
      </c>
      <c r="AY18" s="74">
        <f>SUM(BA18:BA19)</f>
        <v>2</v>
      </c>
      <c r="AZ18" s="75"/>
      <c r="BA18" s="76">
        <v>1</v>
      </c>
      <c r="BB18" s="77" t="s">
        <v>42</v>
      </c>
      <c r="BC18" s="76">
        <v>1</v>
      </c>
      <c r="BD18" s="75"/>
      <c r="BE18" s="78">
        <f>SUM(BC18:BC19)</f>
        <v>1</v>
      </c>
      <c r="BF18" s="74">
        <f>SUM(BH18:BH19)</f>
        <v>0</v>
      </c>
      <c r="BG18" s="75"/>
      <c r="BH18" s="76">
        <v>0</v>
      </c>
      <c r="BI18" s="77" t="s">
        <v>42</v>
      </c>
      <c r="BJ18" s="76">
        <v>0</v>
      </c>
      <c r="BK18" s="75"/>
      <c r="BL18" s="78">
        <f>SUM(BJ18:BJ19)</f>
        <v>2</v>
      </c>
      <c r="BM18" s="20"/>
      <c r="BN18" s="53"/>
      <c r="BO18" s="54"/>
      <c r="BP18" s="53"/>
      <c r="BQ18" s="54"/>
      <c r="BR18" s="21"/>
      <c r="BS18" s="20"/>
      <c r="BT18" s="53"/>
      <c r="BU18" s="54"/>
      <c r="BV18" s="53"/>
      <c r="BW18" s="54"/>
      <c r="BX18" s="53"/>
      <c r="BY18" s="54"/>
      <c r="BZ18" s="22"/>
      <c r="CA18" s="55"/>
      <c r="CB18" s="56"/>
    </row>
    <row r="19" spans="2:80" ht="16.5" customHeight="1">
      <c r="B19" s="79"/>
      <c r="C19" s="80"/>
      <c r="D19" s="80"/>
      <c r="E19" s="80"/>
      <c r="F19" s="80"/>
      <c r="G19" s="80"/>
      <c r="H19" s="81"/>
      <c r="I19" s="118"/>
      <c r="J19" s="85"/>
      <c r="K19" s="86">
        <f>AA9</f>
        <v>1</v>
      </c>
      <c r="L19" s="87" t="s">
        <v>42</v>
      </c>
      <c r="M19" s="86">
        <f>Y9</f>
        <v>1</v>
      </c>
      <c r="N19" s="85"/>
      <c r="O19" s="88"/>
      <c r="P19" s="84"/>
      <c r="Q19" s="85"/>
      <c r="R19" s="86">
        <f>AA14</f>
        <v>1</v>
      </c>
      <c r="S19" s="87" t="s">
        <v>42</v>
      </c>
      <c r="T19" s="86">
        <f>Y14</f>
        <v>0</v>
      </c>
      <c r="U19" s="85"/>
      <c r="V19" s="88"/>
      <c r="W19" s="119"/>
      <c r="X19" s="120"/>
      <c r="Y19" s="120"/>
      <c r="Z19" s="120"/>
      <c r="AA19" s="120"/>
      <c r="AB19" s="120"/>
      <c r="AC19" s="121"/>
      <c r="AD19" s="84"/>
      <c r="AE19" s="85"/>
      <c r="AF19" s="86">
        <v>0</v>
      </c>
      <c r="AG19" s="87" t="s">
        <v>42</v>
      </c>
      <c r="AH19" s="86">
        <v>2</v>
      </c>
      <c r="AI19" s="85"/>
      <c r="AJ19" s="88"/>
      <c r="AK19" s="84"/>
      <c r="AL19" s="85"/>
      <c r="AM19" s="86">
        <v>0</v>
      </c>
      <c r="AN19" s="87" t="s">
        <v>42</v>
      </c>
      <c r="AO19" s="86">
        <v>1</v>
      </c>
      <c r="AP19" s="85"/>
      <c r="AQ19" s="88"/>
      <c r="AR19" s="84"/>
      <c r="AS19" s="85"/>
      <c r="AT19" s="86">
        <v>0</v>
      </c>
      <c r="AU19" s="87" t="s">
        <v>42</v>
      </c>
      <c r="AV19" s="86">
        <v>0</v>
      </c>
      <c r="AW19" s="85"/>
      <c r="AX19" s="88"/>
      <c r="AY19" s="84"/>
      <c r="AZ19" s="85"/>
      <c r="BA19" s="86">
        <v>1</v>
      </c>
      <c r="BB19" s="87" t="s">
        <v>42</v>
      </c>
      <c r="BC19" s="86">
        <v>0</v>
      </c>
      <c r="BD19" s="85"/>
      <c r="BE19" s="88"/>
      <c r="BF19" s="84"/>
      <c r="BG19" s="85"/>
      <c r="BH19" s="86">
        <v>0</v>
      </c>
      <c r="BI19" s="87" t="s">
        <v>42</v>
      </c>
      <c r="BJ19" s="86">
        <v>2</v>
      </c>
      <c r="BK19" s="85"/>
      <c r="BL19" s="88"/>
      <c r="BM19" s="89"/>
      <c r="BN19" s="90"/>
      <c r="BO19" s="91"/>
      <c r="BP19" s="90"/>
      <c r="BQ19" s="91"/>
      <c r="BR19" s="92"/>
      <c r="BS19" s="89"/>
      <c r="BT19" s="90"/>
      <c r="BU19" s="91"/>
      <c r="BV19" s="90"/>
      <c r="BW19" s="91"/>
      <c r="BX19" s="90"/>
      <c r="BY19" s="91"/>
      <c r="BZ19" s="93"/>
      <c r="CA19" s="94"/>
      <c r="CB19" s="95"/>
    </row>
    <row r="20" spans="2:80" ht="16.5" customHeight="1">
      <c r="B20" s="96" t="s">
        <v>23</v>
      </c>
      <c r="C20" s="97"/>
      <c r="D20" s="97"/>
      <c r="E20" s="97"/>
      <c r="F20" s="97"/>
      <c r="G20" s="97"/>
      <c r="H20" s="98"/>
      <c r="I20" s="50">
        <f>AD5</f>
        <v>40727</v>
      </c>
      <c r="J20" s="50"/>
      <c r="K20" s="50"/>
      <c r="L20" s="50"/>
      <c r="M20" s="50"/>
      <c r="N20" s="50"/>
      <c r="O20" s="51"/>
      <c r="P20" s="122">
        <f>AD10</f>
        <v>40762</v>
      </c>
      <c r="Q20" s="99"/>
      <c r="R20" s="99"/>
      <c r="S20" s="99"/>
      <c r="T20" s="99"/>
      <c r="U20" s="99"/>
      <c r="V20" s="100"/>
      <c r="W20" s="52">
        <f>AD15</f>
        <v>40790</v>
      </c>
      <c r="X20" s="50"/>
      <c r="Y20" s="50"/>
      <c r="Z20" s="50"/>
      <c r="AA20" s="50"/>
      <c r="AB20" s="50"/>
      <c r="AC20" s="51"/>
      <c r="AD20" s="101"/>
      <c r="AE20" s="102"/>
      <c r="AF20" s="102"/>
      <c r="AG20" s="102"/>
      <c r="AH20" s="102"/>
      <c r="AI20" s="102"/>
      <c r="AJ20" s="103"/>
      <c r="AK20" s="122">
        <v>40762</v>
      </c>
      <c r="AL20" s="99"/>
      <c r="AM20" s="99"/>
      <c r="AN20" s="99"/>
      <c r="AO20" s="99"/>
      <c r="AP20" s="99"/>
      <c r="AQ20" s="100"/>
      <c r="AR20" s="52">
        <v>40741</v>
      </c>
      <c r="AS20" s="50"/>
      <c r="AT20" s="50"/>
      <c r="AU20" s="50"/>
      <c r="AV20" s="50"/>
      <c r="AW20" s="50"/>
      <c r="AX20" s="51"/>
      <c r="AY20" s="52">
        <v>40741</v>
      </c>
      <c r="AZ20" s="50"/>
      <c r="BA20" s="50"/>
      <c r="BB20" s="50"/>
      <c r="BC20" s="50"/>
      <c r="BD20" s="50"/>
      <c r="BE20" s="51"/>
      <c r="BF20" s="52">
        <v>40727</v>
      </c>
      <c r="BG20" s="50"/>
      <c r="BH20" s="50"/>
      <c r="BI20" s="50"/>
      <c r="BJ20" s="50"/>
      <c r="BK20" s="50"/>
      <c r="BL20" s="51"/>
      <c r="BM20" s="104">
        <f>COUNTIF(I22:BL22,"○")</f>
        <v>4</v>
      </c>
      <c r="BN20" s="105"/>
      <c r="BO20" s="106">
        <f>COUNTIF(I22:BL22,"△")</f>
        <v>1</v>
      </c>
      <c r="BP20" s="105"/>
      <c r="BQ20" s="106">
        <f>COUNTIF(I22:BL22,"●")</f>
        <v>2</v>
      </c>
      <c r="BR20" s="107"/>
      <c r="BS20" s="104">
        <f>BM20*3+BO20*1</f>
        <v>13</v>
      </c>
      <c r="BT20" s="105"/>
      <c r="BU20" s="106">
        <f>I23+P23+W23+AK23+AR23+AY23+BF23</f>
        <v>12</v>
      </c>
      <c r="BV20" s="105"/>
      <c r="BW20" s="106">
        <f>O23+V23+AC23+AQ23+AX23+BE23+BL23</f>
        <v>4</v>
      </c>
      <c r="BX20" s="105"/>
      <c r="BY20" s="106">
        <f>BU20-BW20</f>
        <v>8</v>
      </c>
      <c r="BZ20" s="108"/>
      <c r="CA20" s="109">
        <f>RANK(BS20,$BS$5:$BT$44,0)</f>
        <v>4</v>
      </c>
      <c r="CB20" s="110"/>
    </row>
    <row r="21" spans="2:80" ht="16.5" customHeight="1">
      <c r="B21" s="57"/>
      <c r="C21" s="58"/>
      <c r="D21" s="58"/>
      <c r="E21" s="58"/>
      <c r="F21" s="58"/>
      <c r="G21" s="58"/>
      <c r="H21" s="59"/>
      <c r="I21" s="64" t="str">
        <f>AD6</f>
        <v>菅里グラウンド</v>
      </c>
      <c r="J21" s="64"/>
      <c r="K21" s="64"/>
      <c r="L21" s="64"/>
      <c r="M21" s="64"/>
      <c r="N21" s="64"/>
      <c r="O21" s="65"/>
      <c r="P21" s="63" t="str">
        <f>AD11</f>
        <v>浜田小グラウンド</v>
      </c>
      <c r="Q21" s="64"/>
      <c r="R21" s="64"/>
      <c r="S21" s="64"/>
      <c r="T21" s="64"/>
      <c r="U21" s="64"/>
      <c r="V21" s="65"/>
      <c r="W21" s="63" t="str">
        <f>AD16</f>
        <v>菅里グラウンド</v>
      </c>
      <c r="X21" s="64"/>
      <c r="Y21" s="64"/>
      <c r="Z21" s="64"/>
      <c r="AA21" s="64"/>
      <c r="AB21" s="64"/>
      <c r="AC21" s="65"/>
      <c r="AD21" s="114"/>
      <c r="AE21" s="115"/>
      <c r="AF21" s="115"/>
      <c r="AG21" s="115"/>
      <c r="AH21" s="115"/>
      <c r="AI21" s="115"/>
      <c r="AJ21" s="116"/>
      <c r="AK21" s="124" t="s">
        <v>34</v>
      </c>
      <c r="AL21" s="64"/>
      <c r="AM21" s="64"/>
      <c r="AN21" s="64"/>
      <c r="AO21" s="64"/>
      <c r="AP21" s="64"/>
      <c r="AQ21" s="65"/>
      <c r="AR21" s="63" t="s">
        <v>30</v>
      </c>
      <c r="AS21" s="64"/>
      <c r="AT21" s="64"/>
      <c r="AU21" s="64"/>
      <c r="AV21" s="64"/>
      <c r="AW21" s="64"/>
      <c r="AX21" s="65"/>
      <c r="AY21" s="63" t="s">
        <v>30</v>
      </c>
      <c r="AZ21" s="64"/>
      <c r="BA21" s="64"/>
      <c r="BB21" s="64"/>
      <c r="BC21" s="64"/>
      <c r="BD21" s="64"/>
      <c r="BE21" s="65"/>
      <c r="BF21" s="63" t="s">
        <v>30</v>
      </c>
      <c r="BG21" s="64"/>
      <c r="BH21" s="64"/>
      <c r="BI21" s="64"/>
      <c r="BJ21" s="64"/>
      <c r="BK21" s="64"/>
      <c r="BL21" s="65"/>
      <c r="BM21" s="20"/>
      <c r="BN21" s="53"/>
      <c r="BO21" s="54"/>
      <c r="BP21" s="53"/>
      <c r="BQ21" s="54"/>
      <c r="BR21" s="21"/>
      <c r="BS21" s="20"/>
      <c r="BT21" s="53"/>
      <c r="BU21" s="54"/>
      <c r="BV21" s="53"/>
      <c r="BW21" s="54"/>
      <c r="BX21" s="53"/>
      <c r="BY21" s="54"/>
      <c r="BZ21" s="22"/>
      <c r="CA21" s="55"/>
      <c r="CB21" s="56"/>
    </row>
    <row r="22" spans="2:80" ht="16.5" customHeight="1">
      <c r="B22" s="57"/>
      <c r="C22" s="58"/>
      <c r="D22" s="58"/>
      <c r="E22" s="58"/>
      <c r="F22" s="58"/>
      <c r="G22" s="58"/>
      <c r="H22" s="59"/>
      <c r="I22" s="69"/>
      <c r="J22" s="69"/>
      <c r="K22" s="70" t="str">
        <f>IF(I23&gt;O23,"○",IF(I23=O23,"△","●"))</f>
        <v>●</v>
      </c>
      <c r="L22" s="70"/>
      <c r="M22" s="70"/>
      <c r="N22" s="69"/>
      <c r="O22" s="69"/>
      <c r="P22" s="68"/>
      <c r="Q22" s="69"/>
      <c r="R22" s="70" t="str">
        <f>IF(P23&gt;V23,"○",IF(P23=V23,"△","●"))</f>
        <v>○</v>
      </c>
      <c r="S22" s="70"/>
      <c r="T22" s="70"/>
      <c r="U22" s="69"/>
      <c r="V22" s="71"/>
      <c r="W22" s="68"/>
      <c r="X22" s="69"/>
      <c r="Y22" s="70" t="str">
        <f>IF(W23&gt;AC23,"○",IF(W23=AC23,"△","●"))</f>
        <v>○</v>
      </c>
      <c r="Z22" s="70"/>
      <c r="AA22" s="70"/>
      <c r="AB22" s="69"/>
      <c r="AC22" s="71"/>
      <c r="AD22" s="114"/>
      <c r="AE22" s="115"/>
      <c r="AF22" s="115"/>
      <c r="AG22" s="115"/>
      <c r="AH22" s="115"/>
      <c r="AI22" s="115"/>
      <c r="AJ22" s="116"/>
      <c r="AK22" s="68"/>
      <c r="AL22" s="69"/>
      <c r="AM22" s="70" t="str">
        <f>IF(AK23&gt;AQ23,"○",IF(AK23=AQ23,"△","●"))</f>
        <v>●</v>
      </c>
      <c r="AN22" s="70"/>
      <c r="AO22" s="70"/>
      <c r="AP22" s="69"/>
      <c r="AQ22" s="71"/>
      <c r="AR22" s="68"/>
      <c r="AS22" s="69"/>
      <c r="AT22" s="70" t="str">
        <f>IF(AR23&gt;AX23,"○",IF(AR23=AX23,"△","●"))</f>
        <v>○</v>
      </c>
      <c r="AU22" s="70"/>
      <c r="AV22" s="70"/>
      <c r="AW22" s="69"/>
      <c r="AX22" s="71"/>
      <c r="AY22" s="68"/>
      <c r="AZ22" s="69"/>
      <c r="BA22" s="70" t="str">
        <f>IF(AY23&gt;BE23,"○",IF(AY23=BE23,"△","●"))</f>
        <v>△</v>
      </c>
      <c r="BB22" s="70"/>
      <c r="BC22" s="70"/>
      <c r="BD22" s="69"/>
      <c r="BE22" s="71"/>
      <c r="BF22" s="68"/>
      <c r="BG22" s="69"/>
      <c r="BH22" s="70" t="str">
        <f>IF(BF23&gt;BL23,"○",IF(BF23=BL23,"△","●"))</f>
        <v>○</v>
      </c>
      <c r="BI22" s="70"/>
      <c r="BJ22" s="70"/>
      <c r="BK22" s="69"/>
      <c r="BL22" s="71"/>
      <c r="BM22" s="20"/>
      <c r="BN22" s="53"/>
      <c r="BO22" s="54"/>
      <c r="BP22" s="53"/>
      <c r="BQ22" s="54"/>
      <c r="BR22" s="21"/>
      <c r="BS22" s="20"/>
      <c r="BT22" s="53"/>
      <c r="BU22" s="54"/>
      <c r="BV22" s="53"/>
      <c r="BW22" s="54"/>
      <c r="BX22" s="53"/>
      <c r="BY22" s="54"/>
      <c r="BZ22" s="22"/>
      <c r="CA22" s="55"/>
      <c r="CB22" s="56"/>
    </row>
    <row r="23" spans="2:80" ht="16.5" customHeight="1">
      <c r="B23" s="57"/>
      <c r="C23" s="58"/>
      <c r="D23" s="58"/>
      <c r="E23" s="58"/>
      <c r="F23" s="58"/>
      <c r="G23" s="58"/>
      <c r="H23" s="59"/>
      <c r="I23" s="117">
        <f>SUM(K23:K24)</f>
        <v>0</v>
      </c>
      <c r="J23" s="75"/>
      <c r="K23" s="76">
        <f>AH8</f>
        <v>0</v>
      </c>
      <c r="L23" s="77" t="s">
        <v>39</v>
      </c>
      <c r="M23" s="76">
        <f>AF8</f>
        <v>1</v>
      </c>
      <c r="N23" s="75"/>
      <c r="O23" s="117">
        <f>SUM(M23:M24)</f>
        <v>1</v>
      </c>
      <c r="P23" s="74">
        <f>SUM(R23:R24)</f>
        <v>1</v>
      </c>
      <c r="Q23" s="75"/>
      <c r="R23" s="76">
        <f>AH13</f>
        <v>1</v>
      </c>
      <c r="S23" s="77" t="s">
        <v>39</v>
      </c>
      <c r="T23" s="76">
        <f>AF13</f>
        <v>0</v>
      </c>
      <c r="U23" s="75"/>
      <c r="V23" s="78">
        <f>SUM(T23:T24)</f>
        <v>0</v>
      </c>
      <c r="W23" s="74">
        <f>SUM(Y23:Y24)</f>
        <v>4</v>
      </c>
      <c r="X23" s="75"/>
      <c r="Y23" s="76">
        <f>AH18</f>
        <v>2</v>
      </c>
      <c r="Z23" s="77" t="s">
        <v>39</v>
      </c>
      <c r="AA23" s="76">
        <f>AF18</f>
        <v>0</v>
      </c>
      <c r="AB23" s="75"/>
      <c r="AC23" s="78">
        <f>SUM(AA23:AA24)</f>
        <v>0</v>
      </c>
      <c r="AD23" s="114"/>
      <c r="AE23" s="115"/>
      <c r="AF23" s="115"/>
      <c r="AG23" s="115"/>
      <c r="AH23" s="115"/>
      <c r="AI23" s="115"/>
      <c r="AJ23" s="116"/>
      <c r="AK23" s="74">
        <f>SUM(AM23:AM24)</f>
        <v>0</v>
      </c>
      <c r="AL23" s="75"/>
      <c r="AM23" s="76">
        <v>0</v>
      </c>
      <c r="AN23" s="77" t="s">
        <v>39</v>
      </c>
      <c r="AO23" s="76">
        <v>0</v>
      </c>
      <c r="AP23" s="75"/>
      <c r="AQ23" s="78">
        <f>SUM(AO23:AO24)</f>
        <v>2</v>
      </c>
      <c r="AR23" s="74">
        <f>SUM(AT23:AT24)</f>
        <v>3</v>
      </c>
      <c r="AS23" s="75"/>
      <c r="AT23" s="76">
        <v>2</v>
      </c>
      <c r="AU23" s="77" t="s">
        <v>39</v>
      </c>
      <c r="AV23" s="76">
        <v>0</v>
      </c>
      <c r="AW23" s="75"/>
      <c r="AX23" s="78">
        <f>SUM(AV23:AV24)</f>
        <v>0</v>
      </c>
      <c r="AY23" s="74">
        <f>SUM(BA23:BA24)</f>
        <v>1</v>
      </c>
      <c r="AZ23" s="75"/>
      <c r="BA23" s="76">
        <v>0</v>
      </c>
      <c r="BB23" s="77" t="s">
        <v>39</v>
      </c>
      <c r="BC23" s="76">
        <v>1</v>
      </c>
      <c r="BD23" s="75"/>
      <c r="BE23" s="78">
        <f>SUM(BC23:BC24)</f>
        <v>1</v>
      </c>
      <c r="BF23" s="74">
        <f>SUM(BH23:BH24)</f>
        <v>3</v>
      </c>
      <c r="BG23" s="75"/>
      <c r="BH23" s="76">
        <v>3</v>
      </c>
      <c r="BI23" s="77" t="s">
        <v>39</v>
      </c>
      <c r="BJ23" s="76">
        <v>0</v>
      </c>
      <c r="BK23" s="75"/>
      <c r="BL23" s="78">
        <f>SUM(BJ23:BJ24)</f>
        <v>0</v>
      </c>
      <c r="BM23" s="20"/>
      <c r="BN23" s="53"/>
      <c r="BO23" s="54"/>
      <c r="BP23" s="53"/>
      <c r="BQ23" s="54"/>
      <c r="BR23" s="21"/>
      <c r="BS23" s="20"/>
      <c r="BT23" s="53"/>
      <c r="BU23" s="54"/>
      <c r="BV23" s="53"/>
      <c r="BW23" s="54"/>
      <c r="BX23" s="53"/>
      <c r="BY23" s="54"/>
      <c r="BZ23" s="22"/>
      <c r="CA23" s="55"/>
      <c r="CB23" s="56"/>
    </row>
    <row r="24" spans="2:80" ht="16.5" customHeight="1">
      <c r="B24" s="79"/>
      <c r="C24" s="80"/>
      <c r="D24" s="80"/>
      <c r="E24" s="80"/>
      <c r="F24" s="80"/>
      <c r="G24" s="80"/>
      <c r="H24" s="81"/>
      <c r="I24" s="118"/>
      <c r="J24" s="85"/>
      <c r="K24" s="86">
        <f>AH9</f>
        <v>0</v>
      </c>
      <c r="L24" s="87" t="s">
        <v>39</v>
      </c>
      <c r="M24" s="86">
        <f>AF9</f>
        <v>0</v>
      </c>
      <c r="N24" s="85"/>
      <c r="O24" s="118"/>
      <c r="P24" s="84"/>
      <c r="Q24" s="85"/>
      <c r="R24" s="86">
        <f>AH14</f>
        <v>0</v>
      </c>
      <c r="S24" s="87" t="s">
        <v>39</v>
      </c>
      <c r="T24" s="86">
        <f>AF14</f>
        <v>0</v>
      </c>
      <c r="U24" s="85"/>
      <c r="V24" s="88"/>
      <c r="W24" s="84"/>
      <c r="X24" s="85"/>
      <c r="Y24" s="86">
        <f>AH19</f>
        <v>2</v>
      </c>
      <c r="Z24" s="87" t="s">
        <v>39</v>
      </c>
      <c r="AA24" s="86">
        <f>AF19</f>
        <v>0</v>
      </c>
      <c r="AB24" s="85"/>
      <c r="AC24" s="88"/>
      <c r="AD24" s="119"/>
      <c r="AE24" s="120"/>
      <c r="AF24" s="120"/>
      <c r="AG24" s="120"/>
      <c r="AH24" s="120"/>
      <c r="AI24" s="120"/>
      <c r="AJ24" s="121"/>
      <c r="AK24" s="84"/>
      <c r="AL24" s="85"/>
      <c r="AM24" s="86">
        <v>0</v>
      </c>
      <c r="AN24" s="87" t="s">
        <v>39</v>
      </c>
      <c r="AO24" s="86">
        <v>2</v>
      </c>
      <c r="AP24" s="85"/>
      <c r="AQ24" s="88"/>
      <c r="AR24" s="84"/>
      <c r="AS24" s="85"/>
      <c r="AT24" s="86">
        <v>1</v>
      </c>
      <c r="AU24" s="87" t="s">
        <v>39</v>
      </c>
      <c r="AV24" s="86">
        <v>0</v>
      </c>
      <c r="AW24" s="85"/>
      <c r="AX24" s="88"/>
      <c r="AY24" s="84"/>
      <c r="AZ24" s="85"/>
      <c r="BA24" s="86">
        <v>1</v>
      </c>
      <c r="BB24" s="87" t="s">
        <v>39</v>
      </c>
      <c r="BC24" s="86">
        <v>0</v>
      </c>
      <c r="BD24" s="85"/>
      <c r="BE24" s="88"/>
      <c r="BF24" s="84"/>
      <c r="BG24" s="85"/>
      <c r="BH24" s="86">
        <v>0</v>
      </c>
      <c r="BI24" s="87" t="s">
        <v>39</v>
      </c>
      <c r="BJ24" s="86">
        <v>0</v>
      </c>
      <c r="BK24" s="85"/>
      <c r="BL24" s="88"/>
      <c r="BM24" s="89"/>
      <c r="BN24" s="90"/>
      <c r="BO24" s="91"/>
      <c r="BP24" s="90"/>
      <c r="BQ24" s="91"/>
      <c r="BR24" s="92"/>
      <c r="BS24" s="89"/>
      <c r="BT24" s="90"/>
      <c r="BU24" s="91"/>
      <c r="BV24" s="90"/>
      <c r="BW24" s="91"/>
      <c r="BX24" s="90"/>
      <c r="BY24" s="91"/>
      <c r="BZ24" s="93"/>
      <c r="CA24" s="94"/>
      <c r="CB24" s="95"/>
    </row>
    <row r="25" spans="2:80" ht="16.5" customHeight="1">
      <c r="B25" s="96" t="s">
        <v>25</v>
      </c>
      <c r="C25" s="97"/>
      <c r="D25" s="97"/>
      <c r="E25" s="97"/>
      <c r="F25" s="97"/>
      <c r="G25" s="97"/>
      <c r="H25" s="98"/>
      <c r="I25" s="50">
        <f>AK5</f>
        <v>40797</v>
      </c>
      <c r="J25" s="50"/>
      <c r="K25" s="50"/>
      <c r="L25" s="50"/>
      <c r="M25" s="50"/>
      <c r="N25" s="50"/>
      <c r="O25" s="51"/>
      <c r="P25" s="52">
        <f>AK10</f>
        <v>40762</v>
      </c>
      <c r="Q25" s="50"/>
      <c r="R25" s="50"/>
      <c r="S25" s="50"/>
      <c r="T25" s="50"/>
      <c r="U25" s="50"/>
      <c r="V25" s="51"/>
      <c r="W25" s="52">
        <f>AK15</f>
        <v>40741</v>
      </c>
      <c r="X25" s="50"/>
      <c r="Y25" s="50"/>
      <c r="Z25" s="50"/>
      <c r="AA25" s="50"/>
      <c r="AB25" s="50"/>
      <c r="AC25" s="51"/>
      <c r="AD25" s="122">
        <f>AK20</f>
        <v>40762</v>
      </c>
      <c r="AE25" s="99"/>
      <c r="AF25" s="99"/>
      <c r="AG25" s="99"/>
      <c r="AH25" s="99"/>
      <c r="AI25" s="99"/>
      <c r="AJ25" s="100"/>
      <c r="AK25" s="101"/>
      <c r="AL25" s="102"/>
      <c r="AM25" s="102"/>
      <c r="AN25" s="102"/>
      <c r="AO25" s="102"/>
      <c r="AP25" s="102"/>
      <c r="AQ25" s="103"/>
      <c r="AR25" s="52">
        <v>40727</v>
      </c>
      <c r="AS25" s="50"/>
      <c r="AT25" s="50"/>
      <c r="AU25" s="50"/>
      <c r="AV25" s="50"/>
      <c r="AW25" s="50"/>
      <c r="AX25" s="51"/>
      <c r="AY25" s="122">
        <v>40797</v>
      </c>
      <c r="AZ25" s="99"/>
      <c r="BA25" s="99"/>
      <c r="BB25" s="99"/>
      <c r="BC25" s="99"/>
      <c r="BD25" s="99"/>
      <c r="BE25" s="100"/>
      <c r="BF25" s="52">
        <v>40741</v>
      </c>
      <c r="BG25" s="50"/>
      <c r="BH25" s="50"/>
      <c r="BI25" s="50"/>
      <c r="BJ25" s="50"/>
      <c r="BK25" s="50"/>
      <c r="BL25" s="51"/>
      <c r="BM25" s="104">
        <f>COUNTIF(I27:BL27,"○")</f>
        <v>5</v>
      </c>
      <c r="BN25" s="105"/>
      <c r="BO25" s="106">
        <f>COUNTIF(I27:BL27,"△")</f>
        <v>1</v>
      </c>
      <c r="BP25" s="105"/>
      <c r="BQ25" s="106">
        <f>COUNTIF(I27:BL27,"●")</f>
        <v>1</v>
      </c>
      <c r="BR25" s="107"/>
      <c r="BS25" s="104">
        <f>BM25*3+BO25*1</f>
        <v>16</v>
      </c>
      <c r="BT25" s="105"/>
      <c r="BU25" s="106">
        <f>I28+P28+W28+AD28+AR28+AY28+BF28</f>
        <v>14</v>
      </c>
      <c r="BV25" s="105"/>
      <c r="BW25" s="106">
        <f>O28+V28+AC28+AJ28+AX28+BE28+BL28</f>
        <v>6</v>
      </c>
      <c r="BX25" s="105"/>
      <c r="BY25" s="106">
        <f>BU25-BW25</f>
        <v>8</v>
      </c>
      <c r="BZ25" s="108"/>
      <c r="CA25" s="109">
        <f>RANK(BS25,$BS$5:$BT$44,0)</f>
        <v>1</v>
      </c>
      <c r="CB25" s="110"/>
    </row>
    <row r="26" spans="2:80" ht="16.5" customHeight="1">
      <c r="B26" s="57"/>
      <c r="C26" s="58"/>
      <c r="D26" s="58"/>
      <c r="E26" s="58"/>
      <c r="F26" s="58"/>
      <c r="G26" s="58"/>
      <c r="H26" s="59"/>
      <c r="I26" s="64" t="str">
        <f>AK6</f>
        <v>泉小グラウンド</v>
      </c>
      <c r="J26" s="64"/>
      <c r="K26" s="64"/>
      <c r="L26" s="64"/>
      <c r="M26" s="64"/>
      <c r="N26" s="64"/>
      <c r="O26" s="65"/>
      <c r="P26" s="63" t="str">
        <f>AK11</f>
        <v>浜田小グラウンド</v>
      </c>
      <c r="Q26" s="64"/>
      <c r="R26" s="64"/>
      <c r="S26" s="64"/>
      <c r="T26" s="64"/>
      <c r="U26" s="64"/>
      <c r="V26" s="65"/>
      <c r="W26" s="63" t="str">
        <f>AK16</f>
        <v>亀城小グラウンド</v>
      </c>
      <c r="X26" s="64"/>
      <c r="Y26" s="64"/>
      <c r="Z26" s="64"/>
      <c r="AA26" s="64"/>
      <c r="AB26" s="64"/>
      <c r="AC26" s="65"/>
      <c r="AD26" s="125" t="str">
        <f>AK21</f>
        <v>浜田小グラウンド</v>
      </c>
      <c r="AE26" s="126"/>
      <c r="AF26" s="126"/>
      <c r="AG26" s="126"/>
      <c r="AH26" s="126"/>
      <c r="AI26" s="126"/>
      <c r="AJ26" s="127"/>
      <c r="AK26" s="114"/>
      <c r="AL26" s="115"/>
      <c r="AM26" s="115"/>
      <c r="AN26" s="115"/>
      <c r="AO26" s="115"/>
      <c r="AP26" s="115"/>
      <c r="AQ26" s="116"/>
      <c r="AR26" s="63" t="s">
        <v>49</v>
      </c>
      <c r="AS26" s="64"/>
      <c r="AT26" s="64"/>
      <c r="AU26" s="64"/>
      <c r="AV26" s="64"/>
      <c r="AW26" s="64"/>
      <c r="AX26" s="65"/>
      <c r="AY26" s="124" t="s">
        <v>53</v>
      </c>
      <c r="AZ26" s="64"/>
      <c r="BA26" s="64"/>
      <c r="BB26" s="64"/>
      <c r="BC26" s="64"/>
      <c r="BD26" s="64"/>
      <c r="BE26" s="65"/>
      <c r="BF26" s="63" t="s">
        <v>50</v>
      </c>
      <c r="BG26" s="64"/>
      <c r="BH26" s="64"/>
      <c r="BI26" s="64"/>
      <c r="BJ26" s="64"/>
      <c r="BK26" s="64"/>
      <c r="BL26" s="65"/>
      <c r="BM26" s="20"/>
      <c r="BN26" s="53"/>
      <c r="BO26" s="54"/>
      <c r="BP26" s="53"/>
      <c r="BQ26" s="54"/>
      <c r="BR26" s="21"/>
      <c r="BS26" s="20"/>
      <c r="BT26" s="53"/>
      <c r="BU26" s="54"/>
      <c r="BV26" s="53"/>
      <c r="BW26" s="54"/>
      <c r="BX26" s="53"/>
      <c r="BY26" s="54"/>
      <c r="BZ26" s="22"/>
      <c r="CA26" s="55"/>
      <c r="CB26" s="56"/>
    </row>
    <row r="27" spans="2:80" ht="16.5" customHeight="1">
      <c r="B27" s="57"/>
      <c r="C27" s="58"/>
      <c r="D27" s="58"/>
      <c r="E27" s="58"/>
      <c r="F27" s="58"/>
      <c r="G27" s="58"/>
      <c r="H27" s="59"/>
      <c r="I27" s="69"/>
      <c r="J27" s="69"/>
      <c r="K27" s="70" t="str">
        <f>IF(I28&gt;O28,"○",IF(I28=O28,"△","●"))</f>
        <v>△</v>
      </c>
      <c r="L27" s="70"/>
      <c r="M27" s="70"/>
      <c r="N27" s="69"/>
      <c r="O27" s="69"/>
      <c r="P27" s="68"/>
      <c r="Q27" s="69"/>
      <c r="R27" s="70" t="str">
        <f>IF(P28&gt;V28,"○",IF(P28=V28,"△","●"))</f>
        <v>●</v>
      </c>
      <c r="S27" s="70"/>
      <c r="T27" s="70"/>
      <c r="U27" s="69"/>
      <c r="V27" s="71"/>
      <c r="W27" s="68"/>
      <c r="X27" s="69"/>
      <c r="Y27" s="70" t="str">
        <f>IF(W28&gt;AC28,"○",IF(W28=AC28,"△","●"))</f>
        <v>○</v>
      </c>
      <c r="Z27" s="123"/>
      <c r="AA27" s="70"/>
      <c r="AB27" s="69"/>
      <c r="AC27" s="71"/>
      <c r="AD27" s="68"/>
      <c r="AE27" s="69"/>
      <c r="AF27" s="70" t="str">
        <f>IF(AD28&gt;AJ28,"○",IF(AD28=AJ28,"△","●"))</f>
        <v>○</v>
      </c>
      <c r="AG27" s="70"/>
      <c r="AH27" s="70"/>
      <c r="AI27" s="69"/>
      <c r="AJ27" s="71"/>
      <c r="AK27" s="114"/>
      <c r="AL27" s="115"/>
      <c r="AM27" s="115"/>
      <c r="AN27" s="115"/>
      <c r="AO27" s="115"/>
      <c r="AP27" s="115"/>
      <c r="AQ27" s="116"/>
      <c r="AR27" s="68"/>
      <c r="AS27" s="69"/>
      <c r="AT27" s="70" t="str">
        <f>IF(AR28&gt;AX28,"○",IF(AR28=AX28,"△","●"))</f>
        <v>○</v>
      </c>
      <c r="AU27" s="70"/>
      <c r="AV27" s="70"/>
      <c r="AW27" s="69"/>
      <c r="AX27" s="71"/>
      <c r="AY27" s="68"/>
      <c r="AZ27" s="69"/>
      <c r="BA27" s="70" t="str">
        <f>IF(AY28&gt;BE28,"○",IF(AY28=BE28,"△","●"))</f>
        <v>○</v>
      </c>
      <c r="BB27" s="70"/>
      <c r="BC27" s="70"/>
      <c r="BD27" s="69"/>
      <c r="BE27" s="71"/>
      <c r="BF27" s="68"/>
      <c r="BG27" s="69"/>
      <c r="BH27" s="70" t="str">
        <f>IF(BF28&gt;BL28,"○",IF(BF28=BL28,"△","●"))</f>
        <v>○</v>
      </c>
      <c r="BI27" s="70"/>
      <c r="BJ27" s="70"/>
      <c r="BK27" s="69"/>
      <c r="BL27" s="71"/>
      <c r="BM27" s="20"/>
      <c r="BN27" s="53"/>
      <c r="BO27" s="54"/>
      <c r="BP27" s="53"/>
      <c r="BQ27" s="54"/>
      <c r="BR27" s="21"/>
      <c r="BS27" s="20"/>
      <c r="BT27" s="53"/>
      <c r="BU27" s="54"/>
      <c r="BV27" s="53"/>
      <c r="BW27" s="54"/>
      <c r="BX27" s="53"/>
      <c r="BY27" s="54"/>
      <c r="BZ27" s="22"/>
      <c r="CA27" s="55"/>
      <c r="CB27" s="56"/>
    </row>
    <row r="28" spans="2:80" ht="16.5" customHeight="1">
      <c r="B28" s="57"/>
      <c r="C28" s="58"/>
      <c r="D28" s="58"/>
      <c r="E28" s="58"/>
      <c r="F28" s="58"/>
      <c r="G28" s="58"/>
      <c r="H28" s="59"/>
      <c r="I28" s="117">
        <f>SUM(K28:K29)</f>
        <v>0</v>
      </c>
      <c r="J28" s="75"/>
      <c r="K28" s="76">
        <f>AO8</f>
        <v>0</v>
      </c>
      <c r="L28" s="77" t="s">
        <v>40</v>
      </c>
      <c r="M28" s="76">
        <f>AM8</f>
        <v>0</v>
      </c>
      <c r="N28" s="75"/>
      <c r="O28" s="117">
        <f>SUM(M28:M29)</f>
        <v>0</v>
      </c>
      <c r="P28" s="74">
        <f>SUM(R28:R29)</f>
        <v>3</v>
      </c>
      <c r="Q28" s="75"/>
      <c r="R28" s="76">
        <f>AO13</f>
        <v>1</v>
      </c>
      <c r="S28" s="77" t="s">
        <v>40</v>
      </c>
      <c r="T28" s="76">
        <f>AM13</f>
        <v>3</v>
      </c>
      <c r="U28" s="75"/>
      <c r="V28" s="78">
        <f>SUM(T28:T29)</f>
        <v>6</v>
      </c>
      <c r="W28" s="74">
        <f>SUM(Y28:Y29)</f>
        <v>2</v>
      </c>
      <c r="X28" s="75"/>
      <c r="Y28" s="76">
        <f>AO18</f>
        <v>1</v>
      </c>
      <c r="Z28" s="77" t="s">
        <v>40</v>
      </c>
      <c r="AA28" s="76">
        <f>AM18</f>
        <v>0</v>
      </c>
      <c r="AB28" s="75"/>
      <c r="AC28" s="78">
        <f>SUM(AA28:AA29)</f>
        <v>0</v>
      </c>
      <c r="AD28" s="74">
        <f>SUM(AF28:AF29)</f>
        <v>2</v>
      </c>
      <c r="AE28" s="75"/>
      <c r="AF28" s="76">
        <f>AO23</f>
        <v>0</v>
      </c>
      <c r="AG28" s="77" t="s">
        <v>40</v>
      </c>
      <c r="AH28" s="76">
        <f>AM23</f>
        <v>0</v>
      </c>
      <c r="AI28" s="75"/>
      <c r="AJ28" s="78">
        <f>SUM(AH28:AH29)</f>
        <v>0</v>
      </c>
      <c r="AK28" s="114"/>
      <c r="AL28" s="115"/>
      <c r="AM28" s="115"/>
      <c r="AN28" s="115"/>
      <c r="AO28" s="115"/>
      <c r="AP28" s="115"/>
      <c r="AQ28" s="116"/>
      <c r="AR28" s="74">
        <f>SUM(AT28:AT29)</f>
        <v>1</v>
      </c>
      <c r="AS28" s="75"/>
      <c r="AT28" s="76">
        <v>0</v>
      </c>
      <c r="AU28" s="77" t="s">
        <v>40</v>
      </c>
      <c r="AV28" s="76">
        <v>0</v>
      </c>
      <c r="AW28" s="75"/>
      <c r="AX28" s="78">
        <f>SUM(AV28:AV29)</f>
        <v>0</v>
      </c>
      <c r="AY28" s="74">
        <f>SUM(BA28:BA29)</f>
        <v>3</v>
      </c>
      <c r="AZ28" s="75"/>
      <c r="BA28" s="76">
        <v>2</v>
      </c>
      <c r="BB28" s="77" t="s">
        <v>40</v>
      </c>
      <c r="BC28" s="76">
        <v>0</v>
      </c>
      <c r="BD28" s="75"/>
      <c r="BE28" s="78">
        <f>SUM(BC28:BC29)</f>
        <v>0</v>
      </c>
      <c r="BF28" s="74">
        <f>SUM(BH28:BH29)</f>
        <v>3</v>
      </c>
      <c r="BG28" s="75"/>
      <c r="BH28" s="76">
        <v>1</v>
      </c>
      <c r="BI28" s="77" t="s">
        <v>40</v>
      </c>
      <c r="BJ28" s="76">
        <v>0</v>
      </c>
      <c r="BK28" s="75"/>
      <c r="BL28" s="78">
        <f>SUM(BJ28:BJ29)</f>
        <v>0</v>
      </c>
      <c r="BM28" s="20"/>
      <c r="BN28" s="53"/>
      <c r="BO28" s="54"/>
      <c r="BP28" s="53"/>
      <c r="BQ28" s="54"/>
      <c r="BR28" s="21"/>
      <c r="BS28" s="20"/>
      <c r="BT28" s="53"/>
      <c r="BU28" s="54"/>
      <c r="BV28" s="53"/>
      <c r="BW28" s="54"/>
      <c r="BX28" s="53"/>
      <c r="BY28" s="54"/>
      <c r="BZ28" s="22"/>
      <c r="CA28" s="55"/>
      <c r="CB28" s="56"/>
    </row>
    <row r="29" spans="2:80" ht="16.5" customHeight="1">
      <c r="B29" s="79"/>
      <c r="C29" s="80"/>
      <c r="D29" s="80"/>
      <c r="E29" s="80"/>
      <c r="F29" s="80"/>
      <c r="G29" s="80"/>
      <c r="H29" s="81"/>
      <c r="I29" s="118"/>
      <c r="J29" s="85"/>
      <c r="K29" s="86">
        <f>AO9</f>
        <v>0</v>
      </c>
      <c r="L29" s="87" t="s">
        <v>40</v>
      </c>
      <c r="M29" s="86">
        <f>AM9</f>
        <v>0</v>
      </c>
      <c r="N29" s="85"/>
      <c r="O29" s="118"/>
      <c r="P29" s="84"/>
      <c r="Q29" s="85"/>
      <c r="R29" s="86">
        <f>AO14</f>
        <v>2</v>
      </c>
      <c r="S29" s="87" t="s">
        <v>40</v>
      </c>
      <c r="T29" s="86">
        <f>AM14</f>
        <v>3</v>
      </c>
      <c r="U29" s="85"/>
      <c r="V29" s="88"/>
      <c r="W29" s="84"/>
      <c r="X29" s="85"/>
      <c r="Y29" s="86">
        <f>AO19</f>
        <v>1</v>
      </c>
      <c r="Z29" s="87" t="s">
        <v>40</v>
      </c>
      <c r="AA29" s="86">
        <f>AM19</f>
        <v>0</v>
      </c>
      <c r="AB29" s="85"/>
      <c r="AC29" s="88"/>
      <c r="AD29" s="84"/>
      <c r="AE29" s="85"/>
      <c r="AF29" s="86">
        <f>AO24</f>
        <v>2</v>
      </c>
      <c r="AG29" s="87" t="s">
        <v>40</v>
      </c>
      <c r="AH29" s="86">
        <f>AM24</f>
        <v>0</v>
      </c>
      <c r="AI29" s="85"/>
      <c r="AJ29" s="88"/>
      <c r="AK29" s="119"/>
      <c r="AL29" s="120"/>
      <c r="AM29" s="120"/>
      <c r="AN29" s="120"/>
      <c r="AO29" s="120"/>
      <c r="AP29" s="120"/>
      <c r="AQ29" s="121"/>
      <c r="AR29" s="84"/>
      <c r="AS29" s="85"/>
      <c r="AT29" s="86">
        <v>1</v>
      </c>
      <c r="AU29" s="87" t="s">
        <v>40</v>
      </c>
      <c r="AV29" s="86">
        <v>0</v>
      </c>
      <c r="AW29" s="85"/>
      <c r="AX29" s="88"/>
      <c r="AY29" s="84"/>
      <c r="AZ29" s="85"/>
      <c r="BA29" s="86">
        <v>1</v>
      </c>
      <c r="BB29" s="87" t="s">
        <v>40</v>
      </c>
      <c r="BC29" s="86">
        <v>0</v>
      </c>
      <c r="BD29" s="85"/>
      <c r="BE29" s="88"/>
      <c r="BF29" s="84"/>
      <c r="BG29" s="85"/>
      <c r="BH29" s="86">
        <v>2</v>
      </c>
      <c r="BI29" s="87" t="s">
        <v>40</v>
      </c>
      <c r="BJ29" s="86">
        <v>0</v>
      </c>
      <c r="BK29" s="85"/>
      <c r="BL29" s="88"/>
      <c r="BM29" s="89"/>
      <c r="BN29" s="90"/>
      <c r="BO29" s="91"/>
      <c r="BP29" s="90"/>
      <c r="BQ29" s="91"/>
      <c r="BR29" s="92"/>
      <c r="BS29" s="89"/>
      <c r="BT29" s="90"/>
      <c r="BU29" s="91"/>
      <c r="BV29" s="90"/>
      <c r="BW29" s="91"/>
      <c r="BX29" s="90"/>
      <c r="BY29" s="91"/>
      <c r="BZ29" s="93"/>
      <c r="CA29" s="94"/>
      <c r="CB29" s="95"/>
    </row>
    <row r="30" spans="2:80" ht="16.5" customHeight="1">
      <c r="B30" s="96" t="s">
        <v>12</v>
      </c>
      <c r="C30" s="97"/>
      <c r="D30" s="97"/>
      <c r="E30" s="97"/>
      <c r="F30" s="97"/>
      <c r="G30" s="97"/>
      <c r="H30" s="98"/>
      <c r="I30" s="50">
        <f>AR5</f>
        <v>40761</v>
      </c>
      <c r="J30" s="50"/>
      <c r="K30" s="50"/>
      <c r="L30" s="50"/>
      <c r="M30" s="50"/>
      <c r="N30" s="50"/>
      <c r="O30" s="51"/>
      <c r="P30" s="122">
        <f>AR10</f>
        <v>40713</v>
      </c>
      <c r="Q30" s="99"/>
      <c r="R30" s="99"/>
      <c r="S30" s="99"/>
      <c r="T30" s="99"/>
      <c r="U30" s="99"/>
      <c r="V30" s="100"/>
      <c r="W30" s="52">
        <f>AR15</f>
        <v>40761</v>
      </c>
      <c r="X30" s="50"/>
      <c r="Y30" s="50"/>
      <c r="Z30" s="50"/>
      <c r="AA30" s="50"/>
      <c r="AB30" s="50"/>
      <c r="AC30" s="51"/>
      <c r="AD30" s="122">
        <f>AR20</f>
        <v>40741</v>
      </c>
      <c r="AE30" s="99"/>
      <c r="AF30" s="99"/>
      <c r="AG30" s="99"/>
      <c r="AH30" s="99"/>
      <c r="AI30" s="99"/>
      <c r="AJ30" s="100"/>
      <c r="AK30" s="122">
        <f>AR25</f>
        <v>40727</v>
      </c>
      <c r="AL30" s="99"/>
      <c r="AM30" s="99"/>
      <c r="AN30" s="99"/>
      <c r="AO30" s="99"/>
      <c r="AP30" s="99"/>
      <c r="AQ30" s="100"/>
      <c r="AR30" s="101"/>
      <c r="AS30" s="102"/>
      <c r="AT30" s="102"/>
      <c r="AU30" s="102"/>
      <c r="AV30" s="102"/>
      <c r="AW30" s="102"/>
      <c r="AX30" s="103"/>
      <c r="AY30" s="52">
        <v>40741</v>
      </c>
      <c r="AZ30" s="50"/>
      <c r="BA30" s="50"/>
      <c r="BB30" s="50"/>
      <c r="BC30" s="50"/>
      <c r="BD30" s="50"/>
      <c r="BE30" s="51"/>
      <c r="BF30" s="52">
        <v>40713</v>
      </c>
      <c r="BG30" s="50"/>
      <c r="BH30" s="50"/>
      <c r="BI30" s="50"/>
      <c r="BJ30" s="50"/>
      <c r="BK30" s="50"/>
      <c r="BL30" s="51"/>
      <c r="BM30" s="104">
        <f>COUNTIF(I32:BL32,"○")</f>
        <v>1</v>
      </c>
      <c r="BN30" s="105"/>
      <c r="BO30" s="106">
        <f>COUNTIF(I32:BL32,"△")</f>
        <v>1</v>
      </c>
      <c r="BP30" s="105"/>
      <c r="BQ30" s="106">
        <f>COUNTIF(I32:BL32,"●")</f>
        <v>5</v>
      </c>
      <c r="BR30" s="107"/>
      <c r="BS30" s="104">
        <f>BM30*3+BO30*1</f>
        <v>4</v>
      </c>
      <c r="BT30" s="105"/>
      <c r="BU30" s="106">
        <f>I33+P33+W33+AD33+AK33+AY33+BF33</f>
        <v>2</v>
      </c>
      <c r="BV30" s="105"/>
      <c r="BW30" s="106">
        <f>O33+V33+AC33+AJ33+AQ33+BE33+BL33</f>
        <v>12</v>
      </c>
      <c r="BX30" s="105"/>
      <c r="BY30" s="106">
        <f>BU30-BW30</f>
        <v>-10</v>
      </c>
      <c r="BZ30" s="108"/>
      <c r="CA30" s="109">
        <f>RANK(BS30,$BS$5:$BT$44,0)</f>
        <v>7</v>
      </c>
      <c r="CB30" s="110"/>
    </row>
    <row r="31" spans="2:80" ht="16.5" customHeight="1">
      <c r="B31" s="57"/>
      <c r="C31" s="58"/>
      <c r="D31" s="58"/>
      <c r="E31" s="58"/>
      <c r="F31" s="58"/>
      <c r="G31" s="58"/>
      <c r="H31" s="59"/>
      <c r="I31" s="64" t="str">
        <f>AR6</f>
        <v>平田ピクニックランド</v>
      </c>
      <c r="J31" s="64"/>
      <c r="K31" s="64"/>
      <c r="L31" s="64"/>
      <c r="M31" s="64"/>
      <c r="N31" s="64"/>
      <c r="O31" s="65"/>
      <c r="P31" s="63" t="str">
        <f>AR11</f>
        <v>若浜小グラウンド</v>
      </c>
      <c r="Q31" s="64"/>
      <c r="R31" s="64"/>
      <c r="S31" s="64"/>
      <c r="T31" s="64"/>
      <c r="U31" s="64"/>
      <c r="V31" s="65"/>
      <c r="W31" s="63" t="str">
        <f>AR16</f>
        <v>平田ピクニックランド</v>
      </c>
      <c r="X31" s="64"/>
      <c r="Y31" s="64"/>
      <c r="Z31" s="64"/>
      <c r="AA31" s="64"/>
      <c r="AB31" s="64"/>
      <c r="AC31" s="65"/>
      <c r="AD31" s="63" t="str">
        <f>AR21</f>
        <v>菅里グラウンド</v>
      </c>
      <c r="AE31" s="64"/>
      <c r="AF31" s="64"/>
      <c r="AG31" s="64"/>
      <c r="AH31" s="64"/>
      <c r="AI31" s="64"/>
      <c r="AJ31" s="65"/>
      <c r="AK31" s="63" t="str">
        <f>AR26</f>
        <v>若浜小グラウンド</v>
      </c>
      <c r="AL31" s="64"/>
      <c r="AM31" s="64"/>
      <c r="AN31" s="64"/>
      <c r="AO31" s="64"/>
      <c r="AP31" s="64"/>
      <c r="AQ31" s="65"/>
      <c r="AR31" s="114"/>
      <c r="AS31" s="115"/>
      <c r="AT31" s="115"/>
      <c r="AU31" s="115"/>
      <c r="AV31" s="115"/>
      <c r="AW31" s="115"/>
      <c r="AX31" s="116"/>
      <c r="AY31" s="63" t="s">
        <v>30</v>
      </c>
      <c r="AZ31" s="64"/>
      <c r="BA31" s="64"/>
      <c r="BB31" s="64"/>
      <c r="BC31" s="64"/>
      <c r="BD31" s="64"/>
      <c r="BE31" s="65"/>
      <c r="BF31" s="63" t="s">
        <v>49</v>
      </c>
      <c r="BG31" s="64"/>
      <c r="BH31" s="64"/>
      <c r="BI31" s="64"/>
      <c r="BJ31" s="64"/>
      <c r="BK31" s="64"/>
      <c r="BL31" s="65"/>
      <c r="BM31" s="20"/>
      <c r="BN31" s="53"/>
      <c r="BO31" s="54"/>
      <c r="BP31" s="53"/>
      <c r="BQ31" s="54"/>
      <c r="BR31" s="21"/>
      <c r="BS31" s="20"/>
      <c r="BT31" s="53"/>
      <c r="BU31" s="54"/>
      <c r="BV31" s="53"/>
      <c r="BW31" s="54"/>
      <c r="BX31" s="53"/>
      <c r="BY31" s="54"/>
      <c r="BZ31" s="22"/>
      <c r="CA31" s="55"/>
      <c r="CB31" s="56"/>
    </row>
    <row r="32" spans="2:80" ht="16.5" customHeight="1">
      <c r="B32" s="57"/>
      <c r="C32" s="58"/>
      <c r="D32" s="58"/>
      <c r="E32" s="58"/>
      <c r="F32" s="58"/>
      <c r="G32" s="58"/>
      <c r="H32" s="59"/>
      <c r="I32" s="69"/>
      <c r="J32" s="69"/>
      <c r="K32" s="70" t="str">
        <f>IF(I33&gt;O33,"○",IF(I33=O33,"△","●"))</f>
        <v>●</v>
      </c>
      <c r="L32" s="70"/>
      <c r="M32" s="70"/>
      <c r="N32" s="69"/>
      <c r="O32" s="69"/>
      <c r="P32" s="68"/>
      <c r="Q32" s="69"/>
      <c r="R32" s="70" t="str">
        <f>IF(P33&gt;V33,"○",IF(P33=V33,"△","●"))</f>
        <v>●</v>
      </c>
      <c r="S32" s="70"/>
      <c r="T32" s="70"/>
      <c r="U32" s="69"/>
      <c r="V32" s="71"/>
      <c r="W32" s="68"/>
      <c r="X32" s="69"/>
      <c r="Y32" s="70" t="str">
        <f>IF(W33&gt;AC33,"○",IF(W33=AC33,"△","●"))</f>
        <v>△</v>
      </c>
      <c r="Z32" s="70"/>
      <c r="AA32" s="70"/>
      <c r="AB32" s="69"/>
      <c r="AC32" s="71"/>
      <c r="AD32" s="68"/>
      <c r="AE32" s="69"/>
      <c r="AF32" s="70" t="str">
        <f>IF(AD33&gt;AJ33,"○",IF(AD33=AJ33,"△","●"))</f>
        <v>●</v>
      </c>
      <c r="AG32" s="70"/>
      <c r="AH32" s="70"/>
      <c r="AI32" s="69"/>
      <c r="AJ32" s="71"/>
      <c r="AK32" s="68"/>
      <c r="AL32" s="69"/>
      <c r="AM32" s="70" t="str">
        <f>IF(AK33&gt;AQ33,"○",IF(AK33=AQ33,"△","●"))</f>
        <v>●</v>
      </c>
      <c r="AN32" s="70"/>
      <c r="AO32" s="70"/>
      <c r="AP32" s="69"/>
      <c r="AQ32" s="71"/>
      <c r="AR32" s="114"/>
      <c r="AS32" s="115"/>
      <c r="AT32" s="115"/>
      <c r="AU32" s="115"/>
      <c r="AV32" s="115"/>
      <c r="AW32" s="115"/>
      <c r="AX32" s="116"/>
      <c r="AY32" s="68"/>
      <c r="AZ32" s="69"/>
      <c r="BA32" s="70" t="str">
        <f>IF(AY33&gt;BE33,"○",IF(AY33=BE33,"△","●"))</f>
        <v>●</v>
      </c>
      <c r="BB32" s="70"/>
      <c r="BC32" s="70"/>
      <c r="BD32" s="69"/>
      <c r="BE32" s="71"/>
      <c r="BF32" s="68"/>
      <c r="BG32" s="69"/>
      <c r="BH32" s="70" t="str">
        <f>IF(BF33&gt;BL33,"○",IF(BF33=BL33,"△","●"))</f>
        <v>○</v>
      </c>
      <c r="BI32" s="70"/>
      <c r="BJ32" s="70"/>
      <c r="BK32" s="69"/>
      <c r="BL32" s="71"/>
      <c r="BM32" s="20"/>
      <c r="BN32" s="53"/>
      <c r="BO32" s="54"/>
      <c r="BP32" s="53"/>
      <c r="BQ32" s="54"/>
      <c r="BR32" s="21"/>
      <c r="BS32" s="20"/>
      <c r="BT32" s="53"/>
      <c r="BU32" s="54"/>
      <c r="BV32" s="53"/>
      <c r="BW32" s="54"/>
      <c r="BX32" s="53"/>
      <c r="BY32" s="54"/>
      <c r="BZ32" s="22"/>
      <c r="CA32" s="55"/>
      <c r="CB32" s="56"/>
    </row>
    <row r="33" spans="2:80" ht="16.5" customHeight="1">
      <c r="B33" s="57"/>
      <c r="C33" s="58"/>
      <c r="D33" s="58"/>
      <c r="E33" s="58"/>
      <c r="F33" s="58"/>
      <c r="G33" s="58"/>
      <c r="H33" s="59"/>
      <c r="I33" s="117">
        <f>SUM(K33:K34)</f>
        <v>0</v>
      </c>
      <c r="J33" s="75"/>
      <c r="K33" s="76">
        <f>AV8</f>
        <v>0</v>
      </c>
      <c r="L33" s="77" t="s">
        <v>40</v>
      </c>
      <c r="M33" s="76">
        <f>AT8</f>
        <v>3</v>
      </c>
      <c r="N33" s="75"/>
      <c r="O33" s="117">
        <f>SUM(M33:M34)</f>
        <v>6</v>
      </c>
      <c r="P33" s="74">
        <f>SUM(R33:R34)</f>
        <v>0</v>
      </c>
      <c r="Q33" s="75"/>
      <c r="R33" s="76">
        <f>AV13</f>
        <v>0</v>
      </c>
      <c r="S33" s="77" t="s">
        <v>40</v>
      </c>
      <c r="T33" s="76">
        <f>AT13</f>
        <v>0</v>
      </c>
      <c r="U33" s="75"/>
      <c r="V33" s="78">
        <f>SUM(T33:T34)</f>
        <v>1</v>
      </c>
      <c r="W33" s="74">
        <f>SUM(Y33:Y34)</f>
        <v>0</v>
      </c>
      <c r="X33" s="75"/>
      <c r="Y33" s="76">
        <f>AV18</f>
        <v>0</v>
      </c>
      <c r="Z33" s="77" t="s">
        <v>40</v>
      </c>
      <c r="AA33" s="76">
        <f>AT18</f>
        <v>0</v>
      </c>
      <c r="AB33" s="75"/>
      <c r="AC33" s="78">
        <f>SUM(AA33:AA34)</f>
        <v>0</v>
      </c>
      <c r="AD33" s="74">
        <f>SUM(AF33:AF34)</f>
        <v>0</v>
      </c>
      <c r="AE33" s="75"/>
      <c r="AF33" s="76">
        <f>AV23</f>
        <v>0</v>
      </c>
      <c r="AG33" s="77" t="s">
        <v>40</v>
      </c>
      <c r="AH33" s="76">
        <f>AT23</f>
        <v>2</v>
      </c>
      <c r="AI33" s="75"/>
      <c r="AJ33" s="78">
        <f>SUM(AH33:AH34)</f>
        <v>3</v>
      </c>
      <c r="AK33" s="74">
        <f>SUM(AM33:AM34)</f>
        <v>0</v>
      </c>
      <c r="AL33" s="75"/>
      <c r="AM33" s="76">
        <f>AV28</f>
        <v>0</v>
      </c>
      <c r="AN33" s="77" t="s">
        <v>40</v>
      </c>
      <c r="AO33" s="76">
        <f>AT28</f>
        <v>0</v>
      </c>
      <c r="AP33" s="75"/>
      <c r="AQ33" s="78">
        <f>SUM(AO33:AO34)</f>
        <v>1</v>
      </c>
      <c r="AR33" s="114"/>
      <c r="AS33" s="115"/>
      <c r="AT33" s="115"/>
      <c r="AU33" s="115"/>
      <c r="AV33" s="115"/>
      <c r="AW33" s="115"/>
      <c r="AX33" s="116"/>
      <c r="AY33" s="74">
        <f>SUM(BA33:BA34)</f>
        <v>0</v>
      </c>
      <c r="AZ33" s="75"/>
      <c r="BA33" s="76">
        <v>0</v>
      </c>
      <c r="BB33" s="77" t="s">
        <v>40</v>
      </c>
      <c r="BC33" s="76">
        <v>1</v>
      </c>
      <c r="BD33" s="75"/>
      <c r="BE33" s="78">
        <f>SUM(BC33:BC34)</f>
        <v>1</v>
      </c>
      <c r="BF33" s="74">
        <f>SUM(BH33:BH34)</f>
        <v>2</v>
      </c>
      <c r="BG33" s="75"/>
      <c r="BH33" s="76">
        <v>2</v>
      </c>
      <c r="BI33" s="77" t="s">
        <v>40</v>
      </c>
      <c r="BJ33" s="76">
        <v>0</v>
      </c>
      <c r="BK33" s="75"/>
      <c r="BL33" s="78">
        <f>SUM(BJ33:BJ34)</f>
        <v>0</v>
      </c>
      <c r="BM33" s="20"/>
      <c r="BN33" s="53"/>
      <c r="BO33" s="54"/>
      <c r="BP33" s="53"/>
      <c r="BQ33" s="54"/>
      <c r="BR33" s="21"/>
      <c r="BS33" s="20"/>
      <c r="BT33" s="53"/>
      <c r="BU33" s="54"/>
      <c r="BV33" s="53"/>
      <c r="BW33" s="54"/>
      <c r="BX33" s="53"/>
      <c r="BY33" s="54"/>
      <c r="BZ33" s="22"/>
      <c r="CA33" s="55"/>
      <c r="CB33" s="56"/>
    </row>
    <row r="34" spans="2:80" ht="16.5" customHeight="1">
      <c r="B34" s="79"/>
      <c r="C34" s="80"/>
      <c r="D34" s="80"/>
      <c r="E34" s="80"/>
      <c r="F34" s="80"/>
      <c r="G34" s="80"/>
      <c r="H34" s="81"/>
      <c r="I34" s="118"/>
      <c r="J34" s="85"/>
      <c r="K34" s="86">
        <f>AV9</f>
        <v>0</v>
      </c>
      <c r="L34" s="87" t="s">
        <v>40</v>
      </c>
      <c r="M34" s="86">
        <f>AT9</f>
        <v>3</v>
      </c>
      <c r="N34" s="85"/>
      <c r="O34" s="118"/>
      <c r="P34" s="84"/>
      <c r="Q34" s="85"/>
      <c r="R34" s="86">
        <f>AV14</f>
        <v>0</v>
      </c>
      <c r="S34" s="87" t="s">
        <v>40</v>
      </c>
      <c r="T34" s="86">
        <f>AT14</f>
        <v>1</v>
      </c>
      <c r="U34" s="85"/>
      <c r="V34" s="88"/>
      <c r="W34" s="84"/>
      <c r="X34" s="85"/>
      <c r="Y34" s="86">
        <f>AV19</f>
        <v>0</v>
      </c>
      <c r="Z34" s="87" t="s">
        <v>40</v>
      </c>
      <c r="AA34" s="86">
        <f>AT19</f>
        <v>0</v>
      </c>
      <c r="AB34" s="85"/>
      <c r="AC34" s="88"/>
      <c r="AD34" s="84"/>
      <c r="AE34" s="85"/>
      <c r="AF34" s="86">
        <f>AV24</f>
        <v>0</v>
      </c>
      <c r="AG34" s="87" t="s">
        <v>40</v>
      </c>
      <c r="AH34" s="86">
        <f>AT24</f>
        <v>1</v>
      </c>
      <c r="AI34" s="85"/>
      <c r="AJ34" s="88"/>
      <c r="AK34" s="84"/>
      <c r="AL34" s="85"/>
      <c r="AM34" s="86">
        <f>AV29</f>
        <v>0</v>
      </c>
      <c r="AN34" s="87" t="s">
        <v>40</v>
      </c>
      <c r="AO34" s="86">
        <f>AT29</f>
        <v>1</v>
      </c>
      <c r="AP34" s="85"/>
      <c r="AQ34" s="88"/>
      <c r="AR34" s="119"/>
      <c r="AS34" s="120"/>
      <c r="AT34" s="120"/>
      <c r="AU34" s="120"/>
      <c r="AV34" s="120"/>
      <c r="AW34" s="120"/>
      <c r="AX34" s="121"/>
      <c r="AY34" s="84"/>
      <c r="AZ34" s="85"/>
      <c r="BA34" s="86">
        <v>0</v>
      </c>
      <c r="BB34" s="87" t="s">
        <v>40</v>
      </c>
      <c r="BC34" s="86">
        <v>0</v>
      </c>
      <c r="BD34" s="85"/>
      <c r="BE34" s="88"/>
      <c r="BF34" s="84"/>
      <c r="BG34" s="85"/>
      <c r="BH34" s="86">
        <v>0</v>
      </c>
      <c r="BI34" s="87" t="s">
        <v>40</v>
      </c>
      <c r="BJ34" s="86">
        <v>0</v>
      </c>
      <c r="BK34" s="85"/>
      <c r="BL34" s="88"/>
      <c r="BM34" s="89"/>
      <c r="BN34" s="90"/>
      <c r="BO34" s="91"/>
      <c r="BP34" s="90"/>
      <c r="BQ34" s="91"/>
      <c r="BR34" s="92"/>
      <c r="BS34" s="89"/>
      <c r="BT34" s="90"/>
      <c r="BU34" s="91"/>
      <c r="BV34" s="90"/>
      <c r="BW34" s="91"/>
      <c r="BX34" s="90"/>
      <c r="BY34" s="91"/>
      <c r="BZ34" s="93"/>
      <c r="CA34" s="94"/>
      <c r="CB34" s="95"/>
    </row>
    <row r="35" spans="2:80" ht="16.5" customHeight="1">
      <c r="B35" s="96" t="s">
        <v>11</v>
      </c>
      <c r="C35" s="97"/>
      <c r="D35" s="97"/>
      <c r="E35" s="97"/>
      <c r="F35" s="97"/>
      <c r="G35" s="97"/>
      <c r="H35" s="98"/>
      <c r="I35" s="50">
        <f>AY5</f>
        <v>40797</v>
      </c>
      <c r="J35" s="50"/>
      <c r="K35" s="50"/>
      <c r="L35" s="50"/>
      <c r="M35" s="50"/>
      <c r="N35" s="50"/>
      <c r="O35" s="51"/>
      <c r="P35" s="122">
        <f>AY10</f>
        <v>40727</v>
      </c>
      <c r="Q35" s="99"/>
      <c r="R35" s="99"/>
      <c r="S35" s="99"/>
      <c r="T35" s="99"/>
      <c r="U35" s="99"/>
      <c r="V35" s="100"/>
      <c r="W35" s="52">
        <f>AY15</f>
        <v>40727</v>
      </c>
      <c r="X35" s="50"/>
      <c r="Y35" s="50"/>
      <c r="Z35" s="50"/>
      <c r="AA35" s="50"/>
      <c r="AB35" s="50"/>
      <c r="AC35" s="51"/>
      <c r="AD35" s="122">
        <f>AY20</f>
        <v>40741</v>
      </c>
      <c r="AE35" s="99"/>
      <c r="AF35" s="99"/>
      <c r="AG35" s="99"/>
      <c r="AH35" s="99"/>
      <c r="AI35" s="99"/>
      <c r="AJ35" s="100"/>
      <c r="AK35" s="122">
        <f>AY25</f>
        <v>40797</v>
      </c>
      <c r="AL35" s="99"/>
      <c r="AM35" s="99"/>
      <c r="AN35" s="99"/>
      <c r="AO35" s="99"/>
      <c r="AP35" s="99"/>
      <c r="AQ35" s="100"/>
      <c r="AR35" s="122">
        <f>AY30</f>
        <v>40741</v>
      </c>
      <c r="AS35" s="99"/>
      <c r="AT35" s="99"/>
      <c r="AU35" s="99"/>
      <c r="AV35" s="99"/>
      <c r="AW35" s="99"/>
      <c r="AX35" s="100"/>
      <c r="AY35" s="101"/>
      <c r="AZ35" s="102"/>
      <c r="BA35" s="102"/>
      <c r="BB35" s="102"/>
      <c r="BC35" s="102"/>
      <c r="BD35" s="102"/>
      <c r="BE35" s="103"/>
      <c r="BF35" s="52">
        <v>40762</v>
      </c>
      <c r="BG35" s="50"/>
      <c r="BH35" s="50"/>
      <c r="BI35" s="50"/>
      <c r="BJ35" s="50"/>
      <c r="BK35" s="50"/>
      <c r="BL35" s="51"/>
      <c r="BM35" s="104">
        <f>COUNTIF(I37:BL37,"○")</f>
        <v>1</v>
      </c>
      <c r="BN35" s="105"/>
      <c r="BO35" s="106">
        <f>COUNTIF(I37:BL37,"△")</f>
        <v>1</v>
      </c>
      <c r="BP35" s="105"/>
      <c r="BQ35" s="106">
        <f>COUNTIF(I37:BL37,"●")</f>
        <v>5</v>
      </c>
      <c r="BR35" s="107"/>
      <c r="BS35" s="104">
        <f>BM35*3+BO35*1</f>
        <v>4</v>
      </c>
      <c r="BT35" s="105"/>
      <c r="BU35" s="106">
        <f>I38+P38+W38+AD38+AK38+AR38+BF38</f>
        <v>5</v>
      </c>
      <c r="BV35" s="105"/>
      <c r="BW35" s="106">
        <f>O38+V38+AC38+AJ38+AQ38+AX38+BL38</f>
        <v>19</v>
      </c>
      <c r="BX35" s="105"/>
      <c r="BY35" s="106">
        <f>BU35-BW35</f>
        <v>-14</v>
      </c>
      <c r="BZ35" s="108"/>
      <c r="CA35" s="109">
        <v>8</v>
      </c>
      <c r="CB35" s="110"/>
    </row>
    <row r="36" spans="2:80" ht="16.5" customHeight="1">
      <c r="B36" s="57"/>
      <c r="C36" s="58"/>
      <c r="D36" s="58"/>
      <c r="E36" s="58"/>
      <c r="F36" s="58"/>
      <c r="G36" s="58"/>
      <c r="H36" s="59"/>
      <c r="I36" s="64" t="str">
        <f>AY6</f>
        <v>泉小グラウンド</v>
      </c>
      <c r="J36" s="64"/>
      <c r="K36" s="64"/>
      <c r="L36" s="64"/>
      <c r="M36" s="64"/>
      <c r="N36" s="64"/>
      <c r="O36" s="65"/>
      <c r="P36" s="63" t="str">
        <f>AY11</f>
        <v>十坂小グラウンド</v>
      </c>
      <c r="Q36" s="64"/>
      <c r="R36" s="64"/>
      <c r="S36" s="64"/>
      <c r="T36" s="64"/>
      <c r="U36" s="64"/>
      <c r="V36" s="65"/>
      <c r="W36" s="63" t="str">
        <f>AY16</f>
        <v>十坂小グラウンド</v>
      </c>
      <c r="X36" s="64"/>
      <c r="Y36" s="64"/>
      <c r="Z36" s="64"/>
      <c r="AA36" s="64"/>
      <c r="AB36" s="64"/>
      <c r="AC36" s="65"/>
      <c r="AD36" s="63" t="str">
        <f>AY21</f>
        <v>菅里グラウンド</v>
      </c>
      <c r="AE36" s="64"/>
      <c r="AF36" s="64"/>
      <c r="AG36" s="64"/>
      <c r="AH36" s="64"/>
      <c r="AI36" s="64"/>
      <c r="AJ36" s="65"/>
      <c r="AK36" s="125" t="str">
        <f>AY26</f>
        <v>泉小グラウンド</v>
      </c>
      <c r="AL36" s="126"/>
      <c r="AM36" s="126"/>
      <c r="AN36" s="126"/>
      <c r="AO36" s="126"/>
      <c r="AP36" s="126"/>
      <c r="AQ36" s="127"/>
      <c r="AR36" s="63" t="str">
        <f>AY31</f>
        <v>菅里グラウンド</v>
      </c>
      <c r="AS36" s="64"/>
      <c r="AT36" s="64"/>
      <c r="AU36" s="64"/>
      <c r="AV36" s="64"/>
      <c r="AW36" s="64"/>
      <c r="AX36" s="65"/>
      <c r="AY36" s="114"/>
      <c r="AZ36" s="115"/>
      <c r="BA36" s="115"/>
      <c r="BB36" s="115"/>
      <c r="BC36" s="115"/>
      <c r="BD36" s="115"/>
      <c r="BE36" s="116"/>
      <c r="BF36" s="128" t="s">
        <v>50</v>
      </c>
      <c r="BG36" s="112"/>
      <c r="BH36" s="112"/>
      <c r="BI36" s="112"/>
      <c r="BJ36" s="112"/>
      <c r="BK36" s="112"/>
      <c r="BL36" s="129"/>
      <c r="BM36" s="20"/>
      <c r="BN36" s="53"/>
      <c r="BO36" s="54"/>
      <c r="BP36" s="53"/>
      <c r="BQ36" s="54"/>
      <c r="BR36" s="21"/>
      <c r="BS36" s="20"/>
      <c r="BT36" s="53"/>
      <c r="BU36" s="54"/>
      <c r="BV36" s="53"/>
      <c r="BW36" s="54"/>
      <c r="BX36" s="53"/>
      <c r="BY36" s="54"/>
      <c r="BZ36" s="22"/>
      <c r="CA36" s="55"/>
      <c r="CB36" s="56"/>
    </row>
    <row r="37" spans="2:80" ht="16.5" customHeight="1">
      <c r="B37" s="57"/>
      <c r="C37" s="58"/>
      <c r="D37" s="58"/>
      <c r="E37" s="58"/>
      <c r="F37" s="58"/>
      <c r="G37" s="58"/>
      <c r="H37" s="59"/>
      <c r="I37" s="69"/>
      <c r="J37" s="69"/>
      <c r="K37" s="70" t="str">
        <f>IF(I38&gt;O38,"○",IF(I38=O38,"△","●"))</f>
        <v>●</v>
      </c>
      <c r="L37" s="70"/>
      <c r="M37" s="70"/>
      <c r="N37" s="69"/>
      <c r="O37" s="69"/>
      <c r="P37" s="68"/>
      <c r="Q37" s="69"/>
      <c r="R37" s="70" t="str">
        <f>IF(P38&gt;V38,"○",IF(P38=V38,"△","●"))</f>
        <v>●</v>
      </c>
      <c r="S37" s="70"/>
      <c r="T37" s="70"/>
      <c r="U37" s="69"/>
      <c r="V37" s="71"/>
      <c r="W37" s="68"/>
      <c r="X37" s="69"/>
      <c r="Y37" s="70" t="str">
        <f>IF(W38&gt;AC38,"○",IF(W38=AC38,"△","●"))</f>
        <v>●</v>
      </c>
      <c r="Z37" s="70"/>
      <c r="AA37" s="70"/>
      <c r="AB37" s="69"/>
      <c r="AC37" s="71"/>
      <c r="AD37" s="68"/>
      <c r="AE37" s="69"/>
      <c r="AF37" s="70" t="str">
        <f>IF(AD38&gt;AJ38,"○",IF(AD38=AJ38,"△","●"))</f>
        <v>△</v>
      </c>
      <c r="AG37" s="70"/>
      <c r="AH37" s="70"/>
      <c r="AI37" s="69"/>
      <c r="AJ37" s="71"/>
      <c r="AK37" s="68"/>
      <c r="AL37" s="69"/>
      <c r="AM37" s="70" t="str">
        <f>IF(AK38&gt;AQ38,"○",IF(AK38=AQ38,"△","●"))</f>
        <v>●</v>
      </c>
      <c r="AN37" s="70"/>
      <c r="AO37" s="70"/>
      <c r="AP37" s="69"/>
      <c r="AQ37" s="71"/>
      <c r="AR37" s="68"/>
      <c r="AS37" s="69"/>
      <c r="AT37" s="70" t="str">
        <f>IF(AR38&gt;AX38,"○",IF(AR38=AX38,"△","●"))</f>
        <v>○</v>
      </c>
      <c r="AU37" s="70"/>
      <c r="AV37" s="70"/>
      <c r="AW37" s="69"/>
      <c r="AX37" s="71"/>
      <c r="AY37" s="114"/>
      <c r="AZ37" s="115"/>
      <c r="BA37" s="115"/>
      <c r="BB37" s="115"/>
      <c r="BC37" s="115"/>
      <c r="BD37" s="115"/>
      <c r="BE37" s="116"/>
      <c r="BF37" s="68"/>
      <c r="BG37" s="69"/>
      <c r="BH37" s="70" t="str">
        <f>IF(BF38&gt;BL38,"○",IF(BF38=BL38,"△","●"))</f>
        <v>●</v>
      </c>
      <c r="BI37" s="70"/>
      <c r="BJ37" s="70"/>
      <c r="BK37" s="69"/>
      <c r="BL37" s="71"/>
      <c r="BM37" s="20"/>
      <c r="BN37" s="53"/>
      <c r="BO37" s="54"/>
      <c r="BP37" s="53"/>
      <c r="BQ37" s="54"/>
      <c r="BR37" s="21"/>
      <c r="BS37" s="20"/>
      <c r="BT37" s="53"/>
      <c r="BU37" s="54"/>
      <c r="BV37" s="53"/>
      <c r="BW37" s="54"/>
      <c r="BX37" s="53"/>
      <c r="BY37" s="54"/>
      <c r="BZ37" s="22"/>
      <c r="CA37" s="55"/>
      <c r="CB37" s="56"/>
    </row>
    <row r="38" spans="2:80" ht="16.5" customHeight="1">
      <c r="B38" s="57"/>
      <c r="C38" s="58"/>
      <c r="D38" s="58"/>
      <c r="E38" s="58"/>
      <c r="F38" s="58"/>
      <c r="G38" s="58"/>
      <c r="H38" s="59"/>
      <c r="I38" s="117">
        <f>SUM(K38:K39)</f>
        <v>2</v>
      </c>
      <c r="J38" s="75"/>
      <c r="K38" s="76">
        <f>BC8</f>
        <v>1</v>
      </c>
      <c r="L38" s="77" t="s">
        <v>7</v>
      </c>
      <c r="M38" s="76">
        <f>BA8</f>
        <v>3</v>
      </c>
      <c r="N38" s="75"/>
      <c r="O38" s="117">
        <f>SUM(M38:M39)</f>
        <v>3</v>
      </c>
      <c r="P38" s="74">
        <f>SUM(R38:R39)</f>
        <v>0</v>
      </c>
      <c r="Q38" s="75"/>
      <c r="R38" s="76">
        <f>BC13</f>
        <v>0</v>
      </c>
      <c r="S38" s="77" t="s">
        <v>7</v>
      </c>
      <c r="T38" s="76">
        <f>BA13</f>
        <v>2</v>
      </c>
      <c r="U38" s="75"/>
      <c r="V38" s="78">
        <f>SUM(T38:T39)</f>
        <v>6</v>
      </c>
      <c r="W38" s="74">
        <f>SUM(Y38:Y39)</f>
        <v>1</v>
      </c>
      <c r="X38" s="75"/>
      <c r="Y38" s="76">
        <f>BC18</f>
        <v>1</v>
      </c>
      <c r="Z38" s="77" t="s">
        <v>7</v>
      </c>
      <c r="AA38" s="76">
        <f>BA18</f>
        <v>1</v>
      </c>
      <c r="AB38" s="75"/>
      <c r="AC38" s="78">
        <f>SUM(AA38:AA39)</f>
        <v>2</v>
      </c>
      <c r="AD38" s="74">
        <f>SUM(AF38:AF39)</f>
        <v>1</v>
      </c>
      <c r="AE38" s="75"/>
      <c r="AF38" s="76">
        <f>BC23</f>
        <v>1</v>
      </c>
      <c r="AG38" s="77" t="s">
        <v>7</v>
      </c>
      <c r="AH38" s="76">
        <f>BA23</f>
        <v>0</v>
      </c>
      <c r="AI38" s="75"/>
      <c r="AJ38" s="78">
        <f>SUM(AH38:AH39)</f>
        <v>1</v>
      </c>
      <c r="AK38" s="74">
        <f>SUM(AM38:AM39)</f>
        <v>0</v>
      </c>
      <c r="AL38" s="75"/>
      <c r="AM38" s="76">
        <f>BC28</f>
        <v>0</v>
      </c>
      <c r="AN38" s="77" t="s">
        <v>7</v>
      </c>
      <c r="AO38" s="76">
        <f>BA28</f>
        <v>2</v>
      </c>
      <c r="AP38" s="75"/>
      <c r="AQ38" s="78">
        <f>SUM(AO38:AO39)</f>
        <v>3</v>
      </c>
      <c r="AR38" s="74">
        <f>SUM(AT38:AT39)</f>
        <v>1</v>
      </c>
      <c r="AS38" s="75"/>
      <c r="AT38" s="76">
        <f>BC33</f>
        <v>1</v>
      </c>
      <c r="AU38" s="77" t="s">
        <v>7</v>
      </c>
      <c r="AV38" s="76">
        <f>BA33</f>
        <v>0</v>
      </c>
      <c r="AW38" s="75"/>
      <c r="AX38" s="78">
        <f>SUM(AV38:AV39)</f>
        <v>0</v>
      </c>
      <c r="AY38" s="114"/>
      <c r="AZ38" s="115"/>
      <c r="BA38" s="115"/>
      <c r="BB38" s="115"/>
      <c r="BC38" s="115"/>
      <c r="BD38" s="115"/>
      <c r="BE38" s="116"/>
      <c r="BF38" s="74">
        <f>SUM(BH38:BH39)</f>
        <v>0</v>
      </c>
      <c r="BG38" s="75"/>
      <c r="BH38" s="76">
        <v>0</v>
      </c>
      <c r="BI38" s="77" t="s">
        <v>7</v>
      </c>
      <c r="BJ38" s="76">
        <v>3</v>
      </c>
      <c r="BK38" s="75"/>
      <c r="BL38" s="78">
        <f>SUM(BJ38:BJ39)</f>
        <v>4</v>
      </c>
      <c r="BM38" s="20"/>
      <c r="BN38" s="53"/>
      <c r="BO38" s="54"/>
      <c r="BP38" s="53"/>
      <c r="BQ38" s="54"/>
      <c r="BR38" s="21"/>
      <c r="BS38" s="20"/>
      <c r="BT38" s="53"/>
      <c r="BU38" s="54"/>
      <c r="BV38" s="53"/>
      <c r="BW38" s="54"/>
      <c r="BX38" s="53"/>
      <c r="BY38" s="54"/>
      <c r="BZ38" s="22"/>
      <c r="CA38" s="55"/>
      <c r="CB38" s="56"/>
    </row>
    <row r="39" spans="2:80" ht="16.5" customHeight="1">
      <c r="B39" s="79"/>
      <c r="C39" s="80"/>
      <c r="D39" s="80"/>
      <c r="E39" s="80"/>
      <c r="F39" s="80"/>
      <c r="G39" s="80"/>
      <c r="H39" s="81"/>
      <c r="I39" s="118"/>
      <c r="J39" s="85"/>
      <c r="K39" s="86">
        <f>BC9</f>
        <v>1</v>
      </c>
      <c r="L39" s="87" t="s">
        <v>7</v>
      </c>
      <c r="M39" s="86">
        <f>BA9</f>
        <v>0</v>
      </c>
      <c r="N39" s="85"/>
      <c r="O39" s="118"/>
      <c r="P39" s="84"/>
      <c r="Q39" s="85"/>
      <c r="R39" s="86">
        <f>BC14</f>
        <v>0</v>
      </c>
      <c r="S39" s="87" t="s">
        <v>7</v>
      </c>
      <c r="T39" s="86">
        <f>BA14</f>
        <v>4</v>
      </c>
      <c r="U39" s="85"/>
      <c r="V39" s="88"/>
      <c r="W39" s="84"/>
      <c r="X39" s="85"/>
      <c r="Y39" s="86">
        <f>BC19</f>
        <v>0</v>
      </c>
      <c r="Z39" s="87" t="s">
        <v>7</v>
      </c>
      <c r="AA39" s="86">
        <f>BA19</f>
        <v>1</v>
      </c>
      <c r="AB39" s="85"/>
      <c r="AC39" s="88"/>
      <c r="AD39" s="84"/>
      <c r="AE39" s="85"/>
      <c r="AF39" s="86">
        <f>BC24</f>
        <v>0</v>
      </c>
      <c r="AG39" s="87" t="s">
        <v>7</v>
      </c>
      <c r="AH39" s="86">
        <f>BA24</f>
        <v>1</v>
      </c>
      <c r="AI39" s="85"/>
      <c r="AJ39" s="88"/>
      <c r="AK39" s="84"/>
      <c r="AL39" s="85"/>
      <c r="AM39" s="86">
        <f>BC29</f>
        <v>0</v>
      </c>
      <c r="AN39" s="87" t="s">
        <v>7</v>
      </c>
      <c r="AO39" s="86">
        <f>BA29</f>
        <v>1</v>
      </c>
      <c r="AP39" s="85"/>
      <c r="AQ39" s="88"/>
      <c r="AR39" s="84"/>
      <c r="AS39" s="85"/>
      <c r="AT39" s="86">
        <f>BC34</f>
        <v>0</v>
      </c>
      <c r="AU39" s="87" t="s">
        <v>7</v>
      </c>
      <c r="AV39" s="86">
        <f>BA34</f>
        <v>0</v>
      </c>
      <c r="AW39" s="85"/>
      <c r="AX39" s="88"/>
      <c r="AY39" s="119"/>
      <c r="AZ39" s="120"/>
      <c r="BA39" s="120"/>
      <c r="BB39" s="120"/>
      <c r="BC39" s="120"/>
      <c r="BD39" s="120"/>
      <c r="BE39" s="121"/>
      <c r="BF39" s="84"/>
      <c r="BG39" s="85"/>
      <c r="BH39" s="86">
        <v>0</v>
      </c>
      <c r="BI39" s="87" t="s">
        <v>7</v>
      </c>
      <c r="BJ39" s="86">
        <v>1</v>
      </c>
      <c r="BK39" s="85"/>
      <c r="BL39" s="88"/>
      <c r="BM39" s="89"/>
      <c r="BN39" s="90"/>
      <c r="BO39" s="91"/>
      <c r="BP39" s="90"/>
      <c r="BQ39" s="91"/>
      <c r="BR39" s="92"/>
      <c r="BS39" s="89"/>
      <c r="BT39" s="90"/>
      <c r="BU39" s="91"/>
      <c r="BV39" s="90"/>
      <c r="BW39" s="91"/>
      <c r="BX39" s="90"/>
      <c r="BY39" s="91"/>
      <c r="BZ39" s="93"/>
      <c r="CA39" s="94"/>
      <c r="CB39" s="95"/>
    </row>
    <row r="40" spans="2:80" ht="16.5" customHeight="1">
      <c r="B40" s="96" t="s">
        <v>20</v>
      </c>
      <c r="C40" s="97"/>
      <c r="D40" s="97"/>
      <c r="E40" s="97"/>
      <c r="F40" s="97"/>
      <c r="G40" s="97"/>
      <c r="H40" s="98"/>
      <c r="I40" s="50">
        <f>BF5</f>
        <v>40727</v>
      </c>
      <c r="J40" s="50"/>
      <c r="K40" s="50"/>
      <c r="L40" s="50"/>
      <c r="M40" s="50"/>
      <c r="N40" s="50"/>
      <c r="O40" s="51"/>
      <c r="P40" s="122">
        <f>BF10</f>
        <v>40713</v>
      </c>
      <c r="Q40" s="99"/>
      <c r="R40" s="99"/>
      <c r="S40" s="99"/>
      <c r="T40" s="99"/>
      <c r="U40" s="99"/>
      <c r="V40" s="100"/>
      <c r="W40" s="122">
        <f>BF15</f>
        <v>40741</v>
      </c>
      <c r="X40" s="99"/>
      <c r="Y40" s="99"/>
      <c r="Z40" s="99"/>
      <c r="AA40" s="99"/>
      <c r="AB40" s="99"/>
      <c r="AC40" s="100"/>
      <c r="AD40" s="122">
        <f>BF20</f>
        <v>40727</v>
      </c>
      <c r="AE40" s="99"/>
      <c r="AF40" s="99"/>
      <c r="AG40" s="99"/>
      <c r="AH40" s="99"/>
      <c r="AI40" s="99"/>
      <c r="AJ40" s="100"/>
      <c r="AK40" s="122">
        <f>BF25</f>
        <v>40741</v>
      </c>
      <c r="AL40" s="99"/>
      <c r="AM40" s="99"/>
      <c r="AN40" s="99"/>
      <c r="AO40" s="99"/>
      <c r="AP40" s="99"/>
      <c r="AQ40" s="100"/>
      <c r="AR40" s="122">
        <f>BF30</f>
        <v>40713</v>
      </c>
      <c r="AS40" s="99"/>
      <c r="AT40" s="99"/>
      <c r="AU40" s="99"/>
      <c r="AV40" s="99"/>
      <c r="AW40" s="99"/>
      <c r="AX40" s="100"/>
      <c r="AY40" s="122">
        <f>BF35</f>
        <v>40762</v>
      </c>
      <c r="AZ40" s="99"/>
      <c r="BA40" s="99"/>
      <c r="BB40" s="99"/>
      <c r="BC40" s="99"/>
      <c r="BD40" s="99"/>
      <c r="BE40" s="100"/>
      <c r="BF40" s="101"/>
      <c r="BG40" s="102"/>
      <c r="BH40" s="102"/>
      <c r="BI40" s="102"/>
      <c r="BJ40" s="102"/>
      <c r="BK40" s="102"/>
      <c r="BL40" s="130"/>
      <c r="BM40" s="104">
        <f>COUNTIF(I42:BL42,"○")</f>
        <v>2</v>
      </c>
      <c r="BN40" s="105"/>
      <c r="BO40" s="106">
        <f>COUNTIF(I42:BL42,"△")</f>
        <v>0</v>
      </c>
      <c r="BP40" s="105"/>
      <c r="BQ40" s="106">
        <f>COUNTIF(I42:BE42,"●")</f>
        <v>5</v>
      </c>
      <c r="BR40" s="107"/>
      <c r="BS40" s="104">
        <f>BM40*3+BO40*1</f>
        <v>6</v>
      </c>
      <c r="BT40" s="105"/>
      <c r="BU40" s="106">
        <f>I43+P43+W43+AD43+AK43+AR43+AY43</f>
        <v>8</v>
      </c>
      <c r="BV40" s="105"/>
      <c r="BW40" s="106">
        <f>O43+V43+AC43+AJ43+AQ43+AX43+BE43</f>
        <v>15</v>
      </c>
      <c r="BX40" s="105"/>
      <c r="BY40" s="106">
        <f>BU40-BW40</f>
        <v>-7</v>
      </c>
      <c r="BZ40" s="108"/>
      <c r="CA40" s="109">
        <f>RANK(BS40,$BS$5:$BT$44,0)</f>
        <v>5</v>
      </c>
      <c r="CB40" s="110"/>
    </row>
    <row r="41" spans="2:80" ht="16.5" customHeight="1">
      <c r="B41" s="57"/>
      <c r="C41" s="58"/>
      <c r="D41" s="58"/>
      <c r="E41" s="58"/>
      <c r="F41" s="58"/>
      <c r="G41" s="58"/>
      <c r="H41" s="59"/>
      <c r="I41" s="64" t="str">
        <f>BF6</f>
        <v>菅里グラウンド</v>
      </c>
      <c r="J41" s="64"/>
      <c r="K41" s="64"/>
      <c r="L41" s="64"/>
      <c r="M41" s="64"/>
      <c r="N41" s="64"/>
      <c r="O41" s="65"/>
      <c r="P41" s="63" t="str">
        <f>BF11</f>
        <v>若浜小グラウンド</v>
      </c>
      <c r="Q41" s="64"/>
      <c r="R41" s="64"/>
      <c r="S41" s="64"/>
      <c r="T41" s="64"/>
      <c r="U41" s="64"/>
      <c r="V41" s="65"/>
      <c r="W41" s="63" t="str">
        <f>BF16</f>
        <v>亀城小グラウンド</v>
      </c>
      <c r="X41" s="64"/>
      <c r="Y41" s="64"/>
      <c r="Z41" s="64"/>
      <c r="AA41" s="64"/>
      <c r="AB41" s="64"/>
      <c r="AC41" s="65"/>
      <c r="AD41" s="63" t="str">
        <f>BF21</f>
        <v>菅里グラウンド</v>
      </c>
      <c r="AE41" s="64"/>
      <c r="AF41" s="64"/>
      <c r="AG41" s="64"/>
      <c r="AH41" s="64"/>
      <c r="AI41" s="64"/>
      <c r="AJ41" s="65"/>
      <c r="AK41" s="63" t="str">
        <f>BF26</f>
        <v>亀城小グラウンド</v>
      </c>
      <c r="AL41" s="64"/>
      <c r="AM41" s="64"/>
      <c r="AN41" s="64"/>
      <c r="AO41" s="64"/>
      <c r="AP41" s="64"/>
      <c r="AQ41" s="65"/>
      <c r="AR41" s="63" t="str">
        <f>BF31</f>
        <v>若浜小グラウンド</v>
      </c>
      <c r="AS41" s="64"/>
      <c r="AT41" s="64"/>
      <c r="AU41" s="64"/>
      <c r="AV41" s="64"/>
      <c r="AW41" s="64"/>
      <c r="AX41" s="65"/>
      <c r="AY41" s="63" t="str">
        <f>BF36</f>
        <v>亀城小グラウンド</v>
      </c>
      <c r="AZ41" s="64"/>
      <c r="BA41" s="64"/>
      <c r="BB41" s="64"/>
      <c r="BC41" s="64"/>
      <c r="BD41" s="64"/>
      <c r="BE41" s="65"/>
      <c r="BF41" s="114"/>
      <c r="BG41" s="115"/>
      <c r="BH41" s="115"/>
      <c r="BI41" s="115"/>
      <c r="BJ41" s="115"/>
      <c r="BK41" s="115"/>
      <c r="BL41" s="131"/>
      <c r="BM41" s="20"/>
      <c r="BN41" s="53"/>
      <c r="BO41" s="54"/>
      <c r="BP41" s="53"/>
      <c r="BQ41" s="54"/>
      <c r="BR41" s="21"/>
      <c r="BS41" s="20"/>
      <c r="BT41" s="53"/>
      <c r="BU41" s="54"/>
      <c r="BV41" s="53"/>
      <c r="BW41" s="54"/>
      <c r="BX41" s="53"/>
      <c r="BY41" s="54"/>
      <c r="BZ41" s="22"/>
      <c r="CA41" s="55"/>
      <c r="CB41" s="56"/>
    </row>
    <row r="42" spans="2:80" ht="16.5" customHeight="1">
      <c r="B42" s="57"/>
      <c r="C42" s="58"/>
      <c r="D42" s="58"/>
      <c r="E42" s="58"/>
      <c r="F42" s="58"/>
      <c r="G42" s="58"/>
      <c r="H42" s="59"/>
      <c r="I42" s="69"/>
      <c r="J42" s="69"/>
      <c r="K42" s="70" t="str">
        <f>IF(I43&gt;O43,"○",IF(I43=O43,"△","●"))</f>
        <v>●</v>
      </c>
      <c r="L42" s="70"/>
      <c r="M42" s="70"/>
      <c r="N42" s="69"/>
      <c r="O42" s="69"/>
      <c r="P42" s="68"/>
      <c r="Q42" s="69"/>
      <c r="R42" s="70" t="str">
        <f>IF(P43&gt;V43,"○",IF(P43=V43,"△","●"))</f>
        <v>●</v>
      </c>
      <c r="S42" s="70"/>
      <c r="T42" s="70"/>
      <c r="U42" s="69"/>
      <c r="V42" s="71"/>
      <c r="W42" s="68"/>
      <c r="X42" s="69"/>
      <c r="Y42" s="70" t="str">
        <f>IF(W43&gt;AC43,"○",IF(W43=AC43,"△","●"))</f>
        <v>○</v>
      </c>
      <c r="Z42" s="70"/>
      <c r="AA42" s="70"/>
      <c r="AB42" s="69"/>
      <c r="AC42" s="71"/>
      <c r="AD42" s="68"/>
      <c r="AE42" s="69"/>
      <c r="AF42" s="70" t="str">
        <f>IF(AD43&gt;AJ43,"○",IF(AD43=AJ43,"△","●"))</f>
        <v>●</v>
      </c>
      <c r="AG42" s="70"/>
      <c r="AH42" s="70"/>
      <c r="AI42" s="69"/>
      <c r="AJ42" s="71"/>
      <c r="AK42" s="68"/>
      <c r="AL42" s="69"/>
      <c r="AM42" s="70" t="str">
        <f>IF(AK43&gt;AQ43,"○",IF(AK43=AQ43,"△","●"))</f>
        <v>●</v>
      </c>
      <c r="AN42" s="70"/>
      <c r="AO42" s="70"/>
      <c r="AP42" s="69"/>
      <c r="AQ42" s="71"/>
      <c r="AR42" s="68"/>
      <c r="AS42" s="69"/>
      <c r="AT42" s="70" t="str">
        <f>IF(AR43&gt;AX43,"○",IF(AR43=AX43,"△","●"))</f>
        <v>●</v>
      </c>
      <c r="AU42" s="70"/>
      <c r="AV42" s="70"/>
      <c r="AW42" s="69"/>
      <c r="AX42" s="71"/>
      <c r="AY42" s="68"/>
      <c r="AZ42" s="69"/>
      <c r="BA42" s="70" t="str">
        <f>IF(AY43&gt;BE43,"○",IF(AY43=BE43,"△","●"))</f>
        <v>○</v>
      </c>
      <c r="BB42" s="70"/>
      <c r="BC42" s="70"/>
      <c r="BD42" s="69"/>
      <c r="BE42" s="71"/>
      <c r="BF42" s="114"/>
      <c r="BG42" s="115"/>
      <c r="BH42" s="115"/>
      <c r="BI42" s="115"/>
      <c r="BJ42" s="115"/>
      <c r="BK42" s="115"/>
      <c r="BL42" s="131"/>
      <c r="BM42" s="20"/>
      <c r="BN42" s="53"/>
      <c r="BO42" s="54"/>
      <c r="BP42" s="53"/>
      <c r="BQ42" s="54"/>
      <c r="BR42" s="21"/>
      <c r="BS42" s="20"/>
      <c r="BT42" s="53"/>
      <c r="BU42" s="54"/>
      <c r="BV42" s="53"/>
      <c r="BW42" s="54"/>
      <c r="BX42" s="53"/>
      <c r="BY42" s="54"/>
      <c r="BZ42" s="22"/>
      <c r="CA42" s="55"/>
      <c r="CB42" s="56"/>
    </row>
    <row r="43" spans="2:80" ht="16.5" customHeight="1">
      <c r="B43" s="57"/>
      <c r="C43" s="58"/>
      <c r="D43" s="58"/>
      <c r="E43" s="58"/>
      <c r="F43" s="58"/>
      <c r="G43" s="58"/>
      <c r="H43" s="59"/>
      <c r="I43" s="117">
        <f>SUM(K43:K44)</f>
        <v>0</v>
      </c>
      <c r="J43" s="75"/>
      <c r="K43" s="76">
        <f>BJ8</f>
        <v>0</v>
      </c>
      <c r="L43" s="77" t="s">
        <v>40</v>
      </c>
      <c r="M43" s="76">
        <f>BH8</f>
        <v>1</v>
      </c>
      <c r="N43" s="75"/>
      <c r="O43" s="117">
        <f>SUM(M43:M44)</f>
        <v>1</v>
      </c>
      <c r="P43" s="74">
        <f>SUM(R43:R44)</f>
        <v>2</v>
      </c>
      <c r="Q43" s="75"/>
      <c r="R43" s="76">
        <f>BJ13</f>
        <v>0</v>
      </c>
      <c r="S43" s="77" t="s">
        <v>40</v>
      </c>
      <c r="T43" s="76">
        <f>BH13</f>
        <v>6</v>
      </c>
      <c r="U43" s="75"/>
      <c r="V43" s="78">
        <f>SUM(T43:T44)</f>
        <v>6</v>
      </c>
      <c r="W43" s="74">
        <f>SUM(Y43:Y44)</f>
        <v>2</v>
      </c>
      <c r="X43" s="75"/>
      <c r="Y43" s="76">
        <f>BJ18</f>
        <v>0</v>
      </c>
      <c r="Z43" s="77" t="s">
        <v>40</v>
      </c>
      <c r="AA43" s="76">
        <f>BH18</f>
        <v>0</v>
      </c>
      <c r="AB43" s="75"/>
      <c r="AC43" s="78">
        <f>SUM(AA43:AA44)</f>
        <v>0</v>
      </c>
      <c r="AD43" s="74">
        <f>SUM(AF43:AF44)</f>
        <v>0</v>
      </c>
      <c r="AE43" s="75"/>
      <c r="AF43" s="76">
        <f>BJ23</f>
        <v>0</v>
      </c>
      <c r="AG43" s="77" t="s">
        <v>40</v>
      </c>
      <c r="AH43" s="76">
        <f>BH23</f>
        <v>3</v>
      </c>
      <c r="AI43" s="75"/>
      <c r="AJ43" s="78">
        <f>SUM(AH43:AH44)</f>
        <v>3</v>
      </c>
      <c r="AK43" s="74">
        <f>SUM(AM43:AM44)</f>
        <v>0</v>
      </c>
      <c r="AL43" s="75"/>
      <c r="AM43" s="76">
        <f>BJ28</f>
        <v>0</v>
      </c>
      <c r="AN43" s="77" t="s">
        <v>40</v>
      </c>
      <c r="AO43" s="76">
        <f>BH28</f>
        <v>1</v>
      </c>
      <c r="AP43" s="75"/>
      <c r="AQ43" s="78">
        <f>SUM(AO43:AO44)</f>
        <v>3</v>
      </c>
      <c r="AR43" s="74">
        <f>SUM(AT43:AT44)</f>
        <v>0</v>
      </c>
      <c r="AS43" s="75"/>
      <c r="AT43" s="76">
        <f>BJ33</f>
        <v>0</v>
      </c>
      <c r="AU43" s="77" t="s">
        <v>40</v>
      </c>
      <c r="AV43" s="76">
        <f>BH33</f>
        <v>2</v>
      </c>
      <c r="AW43" s="75"/>
      <c r="AX43" s="78">
        <f>SUM(AV43:AV44)</f>
        <v>2</v>
      </c>
      <c r="AY43" s="74">
        <f>SUM(BA43:BA44)</f>
        <v>4</v>
      </c>
      <c r="AZ43" s="75"/>
      <c r="BA43" s="76">
        <f>BJ38</f>
        <v>3</v>
      </c>
      <c r="BB43" s="77" t="s">
        <v>40</v>
      </c>
      <c r="BC43" s="76">
        <f>BH38</f>
        <v>0</v>
      </c>
      <c r="BD43" s="75"/>
      <c r="BE43" s="78">
        <f>SUM(BC43:BC44)</f>
        <v>0</v>
      </c>
      <c r="BF43" s="114"/>
      <c r="BG43" s="115"/>
      <c r="BH43" s="115"/>
      <c r="BI43" s="115"/>
      <c r="BJ43" s="115"/>
      <c r="BK43" s="115"/>
      <c r="BL43" s="131"/>
      <c r="BM43" s="20"/>
      <c r="BN43" s="53"/>
      <c r="BO43" s="54"/>
      <c r="BP43" s="53"/>
      <c r="BQ43" s="54"/>
      <c r="BR43" s="21"/>
      <c r="BS43" s="20"/>
      <c r="BT43" s="53"/>
      <c r="BU43" s="54"/>
      <c r="BV43" s="53"/>
      <c r="BW43" s="54"/>
      <c r="BX43" s="53"/>
      <c r="BY43" s="54"/>
      <c r="BZ43" s="22"/>
      <c r="CA43" s="55"/>
      <c r="CB43" s="56"/>
    </row>
    <row r="44" spans="2:80" ht="16.5" customHeight="1" thickBot="1">
      <c r="B44" s="132"/>
      <c r="C44" s="133"/>
      <c r="D44" s="133"/>
      <c r="E44" s="133"/>
      <c r="F44" s="133"/>
      <c r="G44" s="133"/>
      <c r="H44" s="134"/>
      <c r="I44" s="135"/>
      <c r="J44" s="136"/>
      <c r="K44" s="137">
        <f>BJ9</f>
        <v>0</v>
      </c>
      <c r="L44" s="138" t="s">
        <v>40</v>
      </c>
      <c r="M44" s="137">
        <f>BH9</f>
        <v>0</v>
      </c>
      <c r="N44" s="136"/>
      <c r="O44" s="135"/>
      <c r="P44" s="139"/>
      <c r="Q44" s="136"/>
      <c r="R44" s="137">
        <f>BJ14</f>
        <v>2</v>
      </c>
      <c r="S44" s="138" t="s">
        <v>40</v>
      </c>
      <c r="T44" s="137">
        <f>BH14</f>
        <v>0</v>
      </c>
      <c r="U44" s="136"/>
      <c r="V44" s="140"/>
      <c r="W44" s="139"/>
      <c r="X44" s="136"/>
      <c r="Y44" s="137">
        <f>BJ19</f>
        <v>2</v>
      </c>
      <c r="Z44" s="138" t="s">
        <v>40</v>
      </c>
      <c r="AA44" s="137">
        <f>BH19</f>
        <v>0</v>
      </c>
      <c r="AB44" s="136"/>
      <c r="AC44" s="140"/>
      <c r="AD44" s="139"/>
      <c r="AE44" s="136"/>
      <c r="AF44" s="137">
        <f>BJ24</f>
        <v>0</v>
      </c>
      <c r="AG44" s="138" t="s">
        <v>40</v>
      </c>
      <c r="AH44" s="137">
        <f>BH24</f>
        <v>0</v>
      </c>
      <c r="AI44" s="136"/>
      <c r="AJ44" s="140"/>
      <c r="AK44" s="139"/>
      <c r="AL44" s="136"/>
      <c r="AM44" s="137">
        <f>BJ29</f>
        <v>0</v>
      </c>
      <c r="AN44" s="138" t="s">
        <v>40</v>
      </c>
      <c r="AO44" s="137">
        <f>BH29</f>
        <v>2</v>
      </c>
      <c r="AP44" s="136"/>
      <c r="AQ44" s="140"/>
      <c r="AR44" s="139"/>
      <c r="AS44" s="136"/>
      <c r="AT44" s="137">
        <f>BJ34</f>
        <v>0</v>
      </c>
      <c r="AU44" s="138" t="s">
        <v>40</v>
      </c>
      <c r="AV44" s="137">
        <f>BH34</f>
        <v>0</v>
      </c>
      <c r="AW44" s="136"/>
      <c r="AX44" s="140"/>
      <c r="AY44" s="139"/>
      <c r="AZ44" s="136"/>
      <c r="BA44" s="137">
        <f>BJ39</f>
        <v>1</v>
      </c>
      <c r="BB44" s="138" t="s">
        <v>40</v>
      </c>
      <c r="BC44" s="137">
        <f>BH39</f>
        <v>0</v>
      </c>
      <c r="BD44" s="136"/>
      <c r="BE44" s="140"/>
      <c r="BF44" s="141"/>
      <c r="BG44" s="142"/>
      <c r="BH44" s="142"/>
      <c r="BI44" s="142"/>
      <c r="BJ44" s="142"/>
      <c r="BK44" s="142"/>
      <c r="BL44" s="143"/>
      <c r="BM44" s="32"/>
      <c r="BN44" s="144"/>
      <c r="BO44" s="145"/>
      <c r="BP44" s="144"/>
      <c r="BQ44" s="145"/>
      <c r="BR44" s="33"/>
      <c r="BS44" s="32"/>
      <c r="BT44" s="144"/>
      <c r="BU44" s="145"/>
      <c r="BV44" s="144"/>
      <c r="BW44" s="145"/>
      <c r="BX44" s="144"/>
      <c r="BY44" s="145"/>
      <c r="BZ44" s="34"/>
      <c r="CA44" s="146"/>
      <c r="CB44" s="147"/>
    </row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382">
    <mergeCell ref="CA1:CB1"/>
    <mergeCell ref="B1:BV1"/>
    <mergeCell ref="AD43:AD44"/>
    <mergeCell ref="AX43:AX44"/>
    <mergeCell ref="AY43:AY44"/>
    <mergeCell ref="AM42:AO42"/>
    <mergeCell ref="AT42:AV42"/>
    <mergeCell ref="CA40:CB44"/>
    <mergeCell ref="I41:O41"/>
    <mergeCell ref="AD41:AJ41"/>
    <mergeCell ref="AR40:AX40"/>
    <mergeCell ref="AK43:AK44"/>
    <mergeCell ref="AJ43:AJ44"/>
    <mergeCell ref="BW1:BZ1"/>
    <mergeCell ref="BU40:BV44"/>
    <mergeCell ref="BF36:BL36"/>
    <mergeCell ref="AX38:AX39"/>
    <mergeCell ref="BW35:BX39"/>
    <mergeCell ref="BY35:BZ39"/>
    <mergeCell ref="AC43:AC44"/>
    <mergeCell ref="BW40:BX44"/>
    <mergeCell ref="BF40:BL44"/>
    <mergeCell ref="BM40:BN44"/>
    <mergeCell ref="BO40:BP44"/>
    <mergeCell ref="BQ40:BR44"/>
    <mergeCell ref="AY40:BE40"/>
    <mergeCell ref="AY41:BE41"/>
    <mergeCell ref="BE43:BE44"/>
    <mergeCell ref="AK41:AQ41"/>
    <mergeCell ref="B40:H44"/>
    <mergeCell ref="I40:O40"/>
    <mergeCell ref="P40:V40"/>
    <mergeCell ref="W40:AC40"/>
    <mergeCell ref="I43:I44"/>
    <mergeCell ref="O43:O44"/>
    <mergeCell ref="P43:P44"/>
    <mergeCell ref="V43:V44"/>
    <mergeCell ref="K42:M42"/>
    <mergeCell ref="W43:W44"/>
    <mergeCell ref="BU35:BV39"/>
    <mergeCell ref="BF35:BL35"/>
    <mergeCell ref="BM35:BN39"/>
    <mergeCell ref="BO35:BP39"/>
    <mergeCell ref="BQ35:BR39"/>
    <mergeCell ref="AY35:BE39"/>
    <mergeCell ref="O38:O39"/>
    <mergeCell ref="R42:T42"/>
    <mergeCell ref="Y42:AA42"/>
    <mergeCell ref="AK40:AQ40"/>
    <mergeCell ref="AK38:AK39"/>
    <mergeCell ref="V38:V39"/>
    <mergeCell ref="AD38:AD39"/>
    <mergeCell ref="AJ38:AJ39"/>
    <mergeCell ref="P41:V41"/>
    <mergeCell ref="W41:AC41"/>
    <mergeCell ref="AD40:AJ40"/>
    <mergeCell ref="AR41:AX41"/>
    <mergeCell ref="AK36:AQ36"/>
    <mergeCell ref="BS40:BT44"/>
    <mergeCell ref="BA42:BC42"/>
    <mergeCell ref="BY40:BZ44"/>
    <mergeCell ref="AF42:AH42"/>
    <mergeCell ref="AQ43:AQ44"/>
    <mergeCell ref="AR43:AR44"/>
    <mergeCell ref="BS35:BT39"/>
    <mergeCell ref="AD35:AJ35"/>
    <mergeCell ref="AK35:AQ35"/>
    <mergeCell ref="Y37:AA37"/>
    <mergeCell ref="AF37:AH37"/>
    <mergeCell ref="AR36:AX36"/>
    <mergeCell ref="AQ38:AQ39"/>
    <mergeCell ref="AY33:AY34"/>
    <mergeCell ref="AT37:AV37"/>
    <mergeCell ref="BE33:BE34"/>
    <mergeCell ref="CA35:CB39"/>
    <mergeCell ref="AR35:AX35"/>
    <mergeCell ref="AR38:AR39"/>
    <mergeCell ref="BF38:BF39"/>
    <mergeCell ref="BL38:BL39"/>
    <mergeCell ref="BH37:BJ37"/>
    <mergeCell ref="CA30:CB34"/>
    <mergeCell ref="I31:O31"/>
    <mergeCell ref="W31:AC31"/>
    <mergeCell ref="P33:P34"/>
    <mergeCell ref="V33:V34"/>
    <mergeCell ref="K32:M32"/>
    <mergeCell ref="R32:T32"/>
    <mergeCell ref="I33:I34"/>
    <mergeCell ref="O33:O34"/>
    <mergeCell ref="P31:V31"/>
    <mergeCell ref="I38:I39"/>
    <mergeCell ref="W38:W39"/>
    <mergeCell ref="P35:V35"/>
    <mergeCell ref="AM37:AO37"/>
    <mergeCell ref="W35:AC35"/>
    <mergeCell ref="I36:O36"/>
    <mergeCell ref="P36:V36"/>
    <mergeCell ref="AC38:AC39"/>
    <mergeCell ref="AD36:AJ36"/>
    <mergeCell ref="W36:AC36"/>
    <mergeCell ref="AD30:AJ30"/>
    <mergeCell ref="BM30:BN34"/>
    <mergeCell ref="AY31:BE31"/>
    <mergeCell ref="BA32:BC32"/>
    <mergeCell ref="K37:M37"/>
    <mergeCell ref="P38:P39"/>
    <mergeCell ref="R37:T37"/>
    <mergeCell ref="AK31:AQ31"/>
    <mergeCell ref="AK33:AK34"/>
    <mergeCell ref="AD33:AD34"/>
    <mergeCell ref="I30:O30"/>
    <mergeCell ref="P30:V30"/>
    <mergeCell ref="W30:AC30"/>
    <mergeCell ref="Y32:AA32"/>
    <mergeCell ref="BY30:BZ34"/>
    <mergeCell ref="BS30:BT34"/>
    <mergeCell ref="BU30:BV34"/>
    <mergeCell ref="BW30:BX34"/>
    <mergeCell ref="BQ30:BR34"/>
    <mergeCell ref="AD31:AJ31"/>
    <mergeCell ref="AK30:AQ30"/>
    <mergeCell ref="AR30:AX34"/>
    <mergeCell ref="AY30:BE30"/>
    <mergeCell ref="BF30:BL30"/>
    <mergeCell ref="BH32:BJ32"/>
    <mergeCell ref="BO30:BP34"/>
    <mergeCell ref="BF31:BL31"/>
    <mergeCell ref="BL33:BL34"/>
    <mergeCell ref="BF33:BF34"/>
    <mergeCell ref="AQ33:AQ34"/>
    <mergeCell ref="B35:H39"/>
    <mergeCell ref="I35:O35"/>
    <mergeCell ref="AJ33:AJ34"/>
    <mergeCell ref="W33:W34"/>
    <mergeCell ref="AC33:AC34"/>
    <mergeCell ref="BE28:BE29"/>
    <mergeCell ref="AM32:AO32"/>
    <mergeCell ref="AF32:AH32"/>
    <mergeCell ref="AY28:AY29"/>
    <mergeCell ref="B30:H34"/>
    <mergeCell ref="AY23:AY24"/>
    <mergeCell ref="AY20:BE20"/>
    <mergeCell ref="AX28:AX29"/>
    <mergeCell ref="BU25:BV29"/>
    <mergeCell ref="BL28:BL29"/>
    <mergeCell ref="BQ20:BR24"/>
    <mergeCell ref="BF21:BL21"/>
    <mergeCell ref="BS20:BT24"/>
    <mergeCell ref="BF20:BL20"/>
    <mergeCell ref="BM20:BN24"/>
    <mergeCell ref="Y27:AA27"/>
    <mergeCell ref="I26:O26"/>
    <mergeCell ref="P26:V26"/>
    <mergeCell ref="W26:AC26"/>
    <mergeCell ref="W28:W29"/>
    <mergeCell ref="R27:T27"/>
    <mergeCell ref="K27:M27"/>
    <mergeCell ref="BF28:BF29"/>
    <mergeCell ref="AD28:AD29"/>
    <mergeCell ref="BE23:BE24"/>
    <mergeCell ref="W25:AC25"/>
    <mergeCell ref="BH27:BJ27"/>
    <mergeCell ref="AJ28:AJ29"/>
    <mergeCell ref="AD25:AJ25"/>
    <mergeCell ref="AY26:BE26"/>
    <mergeCell ref="AK25:AQ29"/>
    <mergeCell ref="AF27:AH27"/>
    <mergeCell ref="BY20:BZ24"/>
    <mergeCell ref="BW25:BX29"/>
    <mergeCell ref="AT27:AV27"/>
    <mergeCell ref="BO25:BP29"/>
    <mergeCell ref="BU20:BV24"/>
    <mergeCell ref="BW20:BX24"/>
    <mergeCell ref="BA27:BC27"/>
    <mergeCell ref="BF26:BL26"/>
    <mergeCell ref="BM25:BN29"/>
    <mergeCell ref="BS25:BT29"/>
    <mergeCell ref="BY25:BZ29"/>
    <mergeCell ref="AR25:AX25"/>
    <mergeCell ref="B25:H29"/>
    <mergeCell ref="I25:O25"/>
    <mergeCell ref="P25:V25"/>
    <mergeCell ref="O28:O29"/>
    <mergeCell ref="P28:P29"/>
    <mergeCell ref="V28:V29"/>
    <mergeCell ref="I28:I29"/>
    <mergeCell ref="BF25:BL25"/>
    <mergeCell ref="AY25:BE25"/>
    <mergeCell ref="BO20:BP24"/>
    <mergeCell ref="CA25:CB29"/>
    <mergeCell ref="AC28:AC29"/>
    <mergeCell ref="Y22:AA22"/>
    <mergeCell ref="AK23:AK24"/>
    <mergeCell ref="AR26:AX26"/>
    <mergeCell ref="AT22:AV22"/>
    <mergeCell ref="AR28:AR29"/>
    <mergeCell ref="BH22:BJ22"/>
    <mergeCell ref="P23:P24"/>
    <mergeCell ref="AY21:BE21"/>
    <mergeCell ref="BQ25:BR29"/>
    <mergeCell ref="BL23:BL24"/>
    <mergeCell ref="AD26:AJ26"/>
    <mergeCell ref="CA20:CB24"/>
    <mergeCell ref="AK21:AQ21"/>
    <mergeCell ref="AR21:AX21"/>
    <mergeCell ref="BF23:BF24"/>
    <mergeCell ref="BA22:BC22"/>
    <mergeCell ref="AC23:AC24"/>
    <mergeCell ref="W21:AC21"/>
    <mergeCell ref="B20:H24"/>
    <mergeCell ref="I20:O20"/>
    <mergeCell ref="P20:V20"/>
    <mergeCell ref="W20:AC20"/>
    <mergeCell ref="W23:W24"/>
    <mergeCell ref="I23:I24"/>
    <mergeCell ref="O23:O24"/>
    <mergeCell ref="I21:O21"/>
    <mergeCell ref="AM17:AO17"/>
    <mergeCell ref="AF17:AH17"/>
    <mergeCell ref="V23:V24"/>
    <mergeCell ref="AR23:AR24"/>
    <mergeCell ref="AX18:AX19"/>
    <mergeCell ref="AM22:AO22"/>
    <mergeCell ref="AK20:AQ20"/>
    <mergeCell ref="AR20:AX20"/>
    <mergeCell ref="AQ23:AQ24"/>
    <mergeCell ref="AX23:AX24"/>
    <mergeCell ref="B15:H19"/>
    <mergeCell ref="I15:O15"/>
    <mergeCell ref="P15:V15"/>
    <mergeCell ref="W15:AC19"/>
    <mergeCell ref="I16:O16"/>
    <mergeCell ref="P16:V16"/>
    <mergeCell ref="R17:T17"/>
    <mergeCell ref="K17:M17"/>
    <mergeCell ref="V18:V19"/>
    <mergeCell ref="R22:T22"/>
    <mergeCell ref="I18:I19"/>
    <mergeCell ref="O18:O19"/>
    <mergeCell ref="P18:P19"/>
    <mergeCell ref="AK18:AK19"/>
    <mergeCell ref="K22:M22"/>
    <mergeCell ref="AD18:AD19"/>
    <mergeCell ref="AJ18:AJ19"/>
    <mergeCell ref="P21:V21"/>
    <mergeCell ref="AD20:AJ24"/>
    <mergeCell ref="CA15:CB19"/>
    <mergeCell ref="BU15:BV19"/>
    <mergeCell ref="BW15:BX19"/>
    <mergeCell ref="AY15:BE15"/>
    <mergeCell ref="BF15:BL15"/>
    <mergeCell ref="BY15:BZ19"/>
    <mergeCell ref="BE18:BE19"/>
    <mergeCell ref="AY18:AY19"/>
    <mergeCell ref="BA17:BC17"/>
    <mergeCell ref="BH17:BJ17"/>
    <mergeCell ref="BQ15:BR19"/>
    <mergeCell ref="BM15:BN19"/>
    <mergeCell ref="BO15:BP19"/>
    <mergeCell ref="AY16:BE16"/>
    <mergeCell ref="BF18:BF19"/>
    <mergeCell ref="BF16:BL16"/>
    <mergeCell ref="AJ13:AJ14"/>
    <mergeCell ref="AK13:AK14"/>
    <mergeCell ref="AQ13:AQ14"/>
    <mergeCell ref="BL13:BL14"/>
    <mergeCell ref="AR16:AX16"/>
    <mergeCell ref="AR18:AR19"/>
    <mergeCell ref="BL18:BL19"/>
    <mergeCell ref="AQ18:AQ19"/>
    <mergeCell ref="AD16:AJ16"/>
    <mergeCell ref="AK16:AQ16"/>
    <mergeCell ref="BU10:BV14"/>
    <mergeCell ref="AR10:AX10"/>
    <mergeCell ref="AK10:AQ10"/>
    <mergeCell ref="AR13:AR14"/>
    <mergeCell ref="AR15:AX15"/>
    <mergeCell ref="AD11:AJ11"/>
    <mergeCell ref="BS15:BT19"/>
    <mergeCell ref="AT17:AV17"/>
    <mergeCell ref="AK15:AQ15"/>
    <mergeCell ref="AF12:AH12"/>
    <mergeCell ref="BW10:BX14"/>
    <mergeCell ref="BM10:BN14"/>
    <mergeCell ref="BO10:BP14"/>
    <mergeCell ref="AK11:AQ11"/>
    <mergeCell ref="CA10:CB14"/>
    <mergeCell ref="AM12:AO12"/>
    <mergeCell ref="AT12:AV12"/>
    <mergeCell ref="BA12:BC12"/>
    <mergeCell ref="BS10:BT14"/>
    <mergeCell ref="BF13:BF14"/>
    <mergeCell ref="W13:W14"/>
    <mergeCell ref="AC13:AC14"/>
    <mergeCell ref="AD15:AJ15"/>
    <mergeCell ref="AD13:AD14"/>
    <mergeCell ref="BY10:BZ14"/>
    <mergeCell ref="AX13:AX14"/>
    <mergeCell ref="AD10:AJ10"/>
    <mergeCell ref="BH12:BJ12"/>
    <mergeCell ref="AR11:AX11"/>
    <mergeCell ref="BF11:BL11"/>
    <mergeCell ref="BQ10:BR14"/>
    <mergeCell ref="AY10:BE10"/>
    <mergeCell ref="AY13:AY14"/>
    <mergeCell ref="BE13:BE14"/>
    <mergeCell ref="AY11:BE11"/>
    <mergeCell ref="BF10:BL10"/>
    <mergeCell ref="BL8:BL9"/>
    <mergeCell ref="AX8:AX9"/>
    <mergeCell ref="AK8:AK9"/>
    <mergeCell ref="AQ8:AQ9"/>
    <mergeCell ref="BE8:BE9"/>
    <mergeCell ref="BF8:BF9"/>
    <mergeCell ref="AR8:AR9"/>
    <mergeCell ref="B10:H14"/>
    <mergeCell ref="I10:O10"/>
    <mergeCell ref="P10:V14"/>
    <mergeCell ref="W10:AC10"/>
    <mergeCell ref="I11:O11"/>
    <mergeCell ref="W11:AC11"/>
    <mergeCell ref="I13:I14"/>
    <mergeCell ref="O13:O14"/>
    <mergeCell ref="K12:M12"/>
    <mergeCell ref="Y12:AA12"/>
    <mergeCell ref="B5:H9"/>
    <mergeCell ref="I5:O5"/>
    <mergeCell ref="AD6:AJ6"/>
    <mergeCell ref="AK6:AQ6"/>
    <mergeCell ref="AM7:AO7"/>
    <mergeCell ref="AD8:AD9"/>
    <mergeCell ref="AJ8:AJ9"/>
    <mergeCell ref="P8:P9"/>
    <mergeCell ref="V8:V9"/>
    <mergeCell ref="AF7:AH7"/>
    <mergeCell ref="CA2:CB4"/>
    <mergeCell ref="BW2:BX4"/>
    <mergeCell ref="BM5:BN9"/>
    <mergeCell ref="BO5:BP9"/>
    <mergeCell ref="BQ5:BR9"/>
    <mergeCell ref="BS5:BT9"/>
    <mergeCell ref="CA5:CB9"/>
    <mergeCell ref="BY5:BZ9"/>
    <mergeCell ref="BM2:BN4"/>
    <mergeCell ref="AD5:AJ5"/>
    <mergeCell ref="AK5:AQ5"/>
    <mergeCell ref="AY5:BE5"/>
    <mergeCell ref="BH7:BJ7"/>
    <mergeCell ref="BF6:BL6"/>
    <mergeCell ref="BA7:BC7"/>
    <mergeCell ref="AY6:BE6"/>
    <mergeCell ref="AT7:AV7"/>
    <mergeCell ref="AR6:AX6"/>
    <mergeCell ref="BF5:BL5"/>
    <mergeCell ref="AR5:AX5"/>
    <mergeCell ref="BY2:BZ4"/>
    <mergeCell ref="BO2:BP4"/>
    <mergeCell ref="BQ2:BR4"/>
    <mergeCell ref="BS2:BT4"/>
    <mergeCell ref="BU2:BV4"/>
    <mergeCell ref="BU5:BV9"/>
    <mergeCell ref="BW5:BX9"/>
    <mergeCell ref="AY8:AY9"/>
    <mergeCell ref="BF2:BL4"/>
    <mergeCell ref="P5:V5"/>
    <mergeCell ref="W5:AC5"/>
    <mergeCell ref="I7:O9"/>
    <mergeCell ref="R7:T7"/>
    <mergeCell ref="Y7:AA7"/>
    <mergeCell ref="I6:O6"/>
    <mergeCell ref="P6:V6"/>
    <mergeCell ref="W6:AC6"/>
    <mergeCell ref="AC8:AC9"/>
    <mergeCell ref="W8:W9"/>
    <mergeCell ref="AR2:AX4"/>
    <mergeCell ref="AY2:BE4"/>
    <mergeCell ref="B2:H4"/>
    <mergeCell ref="I2:O4"/>
    <mergeCell ref="P2:V4"/>
    <mergeCell ref="W2:AC4"/>
    <mergeCell ref="AD2:AJ4"/>
    <mergeCell ref="AK2:AQ4"/>
  </mergeCells>
  <printOptions verticalCentered="1"/>
  <pageMargins left="0.31496062992125984" right="0.1968503937007874" top="0.3937007874015748" bottom="0.1968503937007874" header="0.1968503937007874" footer="0.1968503937007874"/>
  <pageSetup horizontalDpi="600" verticalDpi="600" orientation="landscape" paperSize="9" scale="77" r:id="rId2"/>
  <rowBreaks count="1" manualBreakCount="1">
    <brk id="44" min="1" max="8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CD44"/>
  <sheetViews>
    <sheetView view="pageBreakPreview" zoomScale="65" zoomScaleNormal="75" zoomScaleSheetLayoutView="65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1" sqref="B1:BV1"/>
    </sheetView>
  </sheetViews>
  <sheetFormatPr defaultColWidth="9.00390625" defaultRowHeight="13.5"/>
  <cols>
    <col min="1" max="1" width="0.6171875" style="0" customWidth="1"/>
    <col min="2" max="8" width="2.125" style="0" customWidth="1"/>
    <col min="9" max="9" width="2.875" style="0" customWidth="1"/>
    <col min="10" max="14" width="2.125" style="0" customWidth="1"/>
    <col min="15" max="16" width="2.875" style="0" customWidth="1"/>
    <col min="17" max="21" width="2.125" style="0" customWidth="1"/>
    <col min="22" max="23" width="2.875" style="0" customWidth="1"/>
    <col min="24" max="28" width="2.125" style="0" customWidth="1"/>
    <col min="29" max="30" width="2.875" style="0" customWidth="1"/>
    <col min="31" max="35" width="2.125" style="0" customWidth="1"/>
    <col min="36" max="37" width="2.875" style="0" customWidth="1"/>
    <col min="38" max="42" width="2.125" style="0" customWidth="1"/>
    <col min="43" max="44" width="2.875" style="0" customWidth="1"/>
    <col min="45" max="49" width="2.125" style="0" customWidth="1"/>
    <col min="50" max="51" width="2.875" style="0" customWidth="1"/>
    <col min="52" max="56" width="2.125" style="0" customWidth="1"/>
    <col min="57" max="58" width="2.875" style="0" customWidth="1"/>
    <col min="59" max="63" width="2.125" style="0" customWidth="1"/>
    <col min="64" max="64" width="2.875" style="0" customWidth="1"/>
    <col min="65" max="80" width="2.50390625" style="0" customWidth="1"/>
    <col min="81" max="81" width="0.6171875" style="0" customWidth="1"/>
  </cols>
  <sheetData>
    <row r="1" spans="2:80" ht="23.25" customHeight="1" thickBot="1"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>
        <v>40789</v>
      </c>
      <c r="BX1" s="5"/>
      <c r="BY1" s="5"/>
      <c r="BZ1" s="5"/>
      <c r="CA1" s="6" t="s">
        <v>55</v>
      </c>
      <c r="CB1" s="7"/>
    </row>
    <row r="2" spans="2:80" ht="16.5" customHeight="1">
      <c r="B2" s="8" t="s">
        <v>18</v>
      </c>
      <c r="C2" s="9"/>
      <c r="D2" s="9"/>
      <c r="E2" s="9"/>
      <c r="F2" s="9"/>
      <c r="G2" s="9"/>
      <c r="H2" s="10"/>
      <c r="I2" s="11" t="str">
        <f>B5</f>
        <v>松陵</v>
      </c>
      <c r="J2" s="12"/>
      <c r="K2" s="12"/>
      <c r="L2" s="12"/>
      <c r="M2" s="12"/>
      <c r="N2" s="12"/>
      <c r="O2" s="12"/>
      <c r="P2" s="12" t="str">
        <f>B10</f>
        <v>平田</v>
      </c>
      <c r="Q2" s="12"/>
      <c r="R2" s="12"/>
      <c r="S2" s="12"/>
      <c r="T2" s="12"/>
      <c r="U2" s="12"/>
      <c r="V2" s="12"/>
      <c r="W2" s="12" t="str">
        <f>B15</f>
        <v>港南</v>
      </c>
      <c r="X2" s="12"/>
      <c r="Y2" s="12"/>
      <c r="Z2" s="12"/>
      <c r="AA2" s="12"/>
      <c r="AB2" s="12"/>
      <c r="AC2" s="12"/>
      <c r="AD2" s="12" t="str">
        <f>B20</f>
        <v>富士見</v>
      </c>
      <c r="AE2" s="12"/>
      <c r="AF2" s="12"/>
      <c r="AG2" s="12"/>
      <c r="AH2" s="12"/>
      <c r="AI2" s="12"/>
      <c r="AJ2" s="12"/>
      <c r="AK2" s="12" t="str">
        <f>B25</f>
        <v>宮野浦</v>
      </c>
      <c r="AL2" s="12"/>
      <c r="AM2" s="12"/>
      <c r="AN2" s="12"/>
      <c r="AO2" s="12"/>
      <c r="AP2" s="12"/>
      <c r="AQ2" s="12"/>
      <c r="AR2" s="12" t="str">
        <f>B30</f>
        <v>一條</v>
      </c>
      <c r="AS2" s="12"/>
      <c r="AT2" s="12"/>
      <c r="AU2" s="12"/>
      <c r="AV2" s="12"/>
      <c r="AW2" s="12"/>
      <c r="AX2" s="12"/>
      <c r="AY2" s="12" t="str">
        <f>B35</f>
        <v>松山</v>
      </c>
      <c r="AZ2" s="12"/>
      <c r="BA2" s="12"/>
      <c r="BB2" s="12"/>
      <c r="BC2" s="12"/>
      <c r="BD2" s="12"/>
      <c r="BE2" s="12"/>
      <c r="BF2" s="12" t="str">
        <f>B40</f>
        <v>浜中</v>
      </c>
      <c r="BG2" s="12"/>
      <c r="BH2" s="12"/>
      <c r="BI2" s="12"/>
      <c r="BJ2" s="12"/>
      <c r="BK2" s="12"/>
      <c r="BL2" s="13"/>
      <c r="BM2" s="14" t="s">
        <v>0</v>
      </c>
      <c r="BN2" s="15"/>
      <c r="BO2" s="15" t="s">
        <v>1</v>
      </c>
      <c r="BP2" s="15"/>
      <c r="BQ2" s="15" t="s">
        <v>2</v>
      </c>
      <c r="BR2" s="16"/>
      <c r="BS2" s="14" t="s">
        <v>3</v>
      </c>
      <c r="BT2" s="15"/>
      <c r="BU2" s="15" t="s">
        <v>4</v>
      </c>
      <c r="BV2" s="15"/>
      <c r="BW2" s="15" t="s">
        <v>5</v>
      </c>
      <c r="BX2" s="15"/>
      <c r="BY2" s="15" t="s">
        <v>16</v>
      </c>
      <c r="BZ2" s="17"/>
      <c r="CA2" s="18" t="s">
        <v>6</v>
      </c>
      <c r="CB2" s="19"/>
    </row>
    <row r="3" spans="2:80" ht="16.5" customHeight="1">
      <c r="B3" s="20"/>
      <c r="C3" s="21"/>
      <c r="D3" s="21"/>
      <c r="E3" s="21"/>
      <c r="F3" s="21"/>
      <c r="G3" s="21"/>
      <c r="H3" s="2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  <c r="BM3" s="26"/>
      <c r="BN3" s="27"/>
      <c r="BO3" s="27"/>
      <c r="BP3" s="27"/>
      <c r="BQ3" s="27"/>
      <c r="BR3" s="28"/>
      <c r="BS3" s="26"/>
      <c r="BT3" s="27"/>
      <c r="BU3" s="27"/>
      <c r="BV3" s="27"/>
      <c r="BW3" s="27"/>
      <c r="BX3" s="27"/>
      <c r="BY3" s="27"/>
      <c r="BZ3" s="29"/>
      <c r="CA3" s="30"/>
      <c r="CB3" s="31"/>
    </row>
    <row r="4" spans="2:80" ht="16.5" customHeight="1" thickBot="1">
      <c r="B4" s="32"/>
      <c r="C4" s="33"/>
      <c r="D4" s="33"/>
      <c r="E4" s="33"/>
      <c r="F4" s="33"/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38"/>
      <c r="BN4" s="39"/>
      <c r="BO4" s="39"/>
      <c r="BP4" s="39"/>
      <c r="BQ4" s="39"/>
      <c r="BR4" s="40"/>
      <c r="BS4" s="38"/>
      <c r="BT4" s="39"/>
      <c r="BU4" s="39"/>
      <c r="BV4" s="39"/>
      <c r="BW4" s="39"/>
      <c r="BX4" s="39"/>
      <c r="BY4" s="39"/>
      <c r="BZ4" s="41"/>
      <c r="CA4" s="42"/>
      <c r="CB4" s="43"/>
    </row>
    <row r="5" spans="2:80" ht="16.5" customHeight="1">
      <c r="B5" s="44" t="s">
        <v>21</v>
      </c>
      <c r="C5" s="45"/>
      <c r="D5" s="45"/>
      <c r="E5" s="45"/>
      <c r="F5" s="45"/>
      <c r="G5" s="45"/>
      <c r="H5" s="46"/>
      <c r="I5" s="47" t="s">
        <v>13</v>
      </c>
      <c r="J5" s="47"/>
      <c r="K5" s="47"/>
      <c r="L5" s="47"/>
      <c r="M5" s="47"/>
      <c r="N5" s="47"/>
      <c r="O5" s="48"/>
      <c r="P5" s="52">
        <v>40726</v>
      </c>
      <c r="Q5" s="50"/>
      <c r="R5" s="50"/>
      <c r="S5" s="50"/>
      <c r="T5" s="50"/>
      <c r="U5" s="50"/>
      <c r="V5" s="51"/>
      <c r="W5" s="52">
        <v>40740</v>
      </c>
      <c r="X5" s="50"/>
      <c r="Y5" s="50"/>
      <c r="Z5" s="50"/>
      <c r="AA5" s="50"/>
      <c r="AB5" s="50"/>
      <c r="AC5" s="51"/>
      <c r="AD5" s="52">
        <v>40726</v>
      </c>
      <c r="AE5" s="50"/>
      <c r="AF5" s="50"/>
      <c r="AG5" s="50"/>
      <c r="AH5" s="50"/>
      <c r="AI5" s="50"/>
      <c r="AJ5" s="51"/>
      <c r="AK5" s="50">
        <v>40789</v>
      </c>
      <c r="AL5" s="50"/>
      <c r="AM5" s="50"/>
      <c r="AN5" s="50"/>
      <c r="AO5" s="50"/>
      <c r="AP5" s="50"/>
      <c r="AQ5" s="51"/>
      <c r="AR5" s="52">
        <v>40782</v>
      </c>
      <c r="AS5" s="50"/>
      <c r="AT5" s="50"/>
      <c r="AU5" s="50"/>
      <c r="AV5" s="50"/>
      <c r="AW5" s="50"/>
      <c r="AX5" s="51"/>
      <c r="AY5" s="52">
        <v>40726</v>
      </c>
      <c r="AZ5" s="50"/>
      <c r="BA5" s="50"/>
      <c r="BB5" s="50"/>
      <c r="BC5" s="50"/>
      <c r="BD5" s="50"/>
      <c r="BE5" s="51"/>
      <c r="BF5" s="52">
        <v>40740</v>
      </c>
      <c r="BG5" s="50"/>
      <c r="BH5" s="50"/>
      <c r="BI5" s="50"/>
      <c r="BJ5" s="50"/>
      <c r="BK5" s="50"/>
      <c r="BL5" s="51"/>
      <c r="BM5" s="20">
        <f>COUNTIF(P7:BL7,"○")</f>
        <v>6</v>
      </c>
      <c r="BN5" s="53"/>
      <c r="BO5" s="54">
        <f>COUNTIF(P7:BL7,"△")</f>
        <v>0</v>
      </c>
      <c r="BP5" s="53"/>
      <c r="BQ5" s="54">
        <f>COUNTIF(P7:BL7,"●")</f>
        <v>1</v>
      </c>
      <c r="BR5" s="21"/>
      <c r="BS5" s="20">
        <f>BM5*3+BO5*1</f>
        <v>18</v>
      </c>
      <c r="BT5" s="53"/>
      <c r="BU5" s="54">
        <f>P8+W8+AD8+AK8+AR8+AY8+BF8</f>
        <v>20</v>
      </c>
      <c r="BV5" s="53"/>
      <c r="BW5" s="54">
        <f>V8+AC8+AJ8+AQ8+AX8+BE8+BL8</f>
        <v>3</v>
      </c>
      <c r="BX5" s="53"/>
      <c r="BY5" s="54">
        <f>BU5-BW5</f>
        <v>17</v>
      </c>
      <c r="BZ5" s="22"/>
      <c r="CA5" s="55">
        <f>RANK(BS5,$BS$5:$BT$44,0)</f>
        <v>1</v>
      </c>
      <c r="CB5" s="56"/>
    </row>
    <row r="6" spans="2:80" ht="16.5" customHeight="1">
      <c r="B6" s="57"/>
      <c r="C6" s="58"/>
      <c r="D6" s="58"/>
      <c r="E6" s="58"/>
      <c r="F6" s="58"/>
      <c r="G6" s="58"/>
      <c r="H6" s="59"/>
      <c r="I6" s="60" t="s">
        <v>14</v>
      </c>
      <c r="J6" s="61"/>
      <c r="K6" s="61"/>
      <c r="L6" s="61"/>
      <c r="M6" s="61"/>
      <c r="N6" s="61"/>
      <c r="O6" s="62"/>
      <c r="P6" s="63" t="s">
        <v>48</v>
      </c>
      <c r="Q6" s="64"/>
      <c r="R6" s="64"/>
      <c r="S6" s="64"/>
      <c r="T6" s="64"/>
      <c r="U6" s="64"/>
      <c r="V6" s="65"/>
      <c r="W6" s="63" t="s">
        <v>33</v>
      </c>
      <c r="X6" s="64"/>
      <c r="Y6" s="64"/>
      <c r="Z6" s="64"/>
      <c r="AA6" s="64"/>
      <c r="AB6" s="64"/>
      <c r="AC6" s="65"/>
      <c r="AD6" s="63" t="s">
        <v>48</v>
      </c>
      <c r="AE6" s="64"/>
      <c r="AF6" s="64"/>
      <c r="AG6" s="64"/>
      <c r="AH6" s="64"/>
      <c r="AI6" s="64"/>
      <c r="AJ6" s="65"/>
      <c r="AK6" s="64" t="s">
        <v>33</v>
      </c>
      <c r="AL6" s="64"/>
      <c r="AM6" s="64"/>
      <c r="AN6" s="64"/>
      <c r="AO6" s="64"/>
      <c r="AP6" s="64"/>
      <c r="AQ6" s="65"/>
      <c r="AR6" s="63" t="s">
        <v>33</v>
      </c>
      <c r="AS6" s="64"/>
      <c r="AT6" s="64"/>
      <c r="AU6" s="64"/>
      <c r="AV6" s="64"/>
      <c r="AW6" s="64"/>
      <c r="AX6" s="65"/>
      <c r="AY6" s="63" t="s">
        <v>48</v>
      </c>
      <c r="AZ6" s="64"/>
      <c r="BA6" s="64"/>
      <c r="BB6" s="64"/>
      <c r="BC6" s="64"/>
      <c r="BD6" s="64"/>
      <c r="BE6" s="65"/>
      <c r="BF6" s="63" t="s">
        <v>33</v>
      </c>
      <c r="BG6" s="64"/>
      <c r="BH6" s="64"/>
      <c r="BI6" s="64"/>
      <c r="BJ6" s="64"/>
      <c r="BK6" s="64"/>
      <c r="BL6" s="65"/>
      <c r="BM6" s="20"/>
      <c r="BN6" s="53"/>
      <c r="BO6" s="54"/>
      <c r="BP6" s="53"/>
      <c r="BQ6" s="54"/>
      <c r="BR6" s="21"/>
      <c r="BS6" s="20"/>
      <c r="BT6" s="53"/>
      <c r="BU6" s="54"/>
      <c r="BV6" s="53"/>
      <c r="BW6" s="54"/>
      <c r="BX6" s="53"/>
      <c r="BY6" s="54"/>
      <c r="BZ6" s="22"/>
      <c r="CA6" s="55"/>
      <c r="CB6" s="56"/>
    </row>
    <row r="7" spans="2:80" ht="16.5" customHeight="1">
      <c r="B7" s="57"/>
      <c r="C7" s="58"/>
      <c r="D7" s="58"/>
      <c r="E7" s="58"/>
      <c r="F7" s="58"/>
      <c r="G7" s="58"/>
      <c r="H7" s="59"/>
      <c r="I7" s="66" t="s">
        <v>15</v>
      </c>
      <c r="J7" s="66"/>
      <c r="K7" s="66"/>
      <c r="L7" s="66"/>
      <c r="M7" s="66"/>
      <c r="N7" s="66"/>
      <c r="O7" s="67"/>
      <c r="P7" s="68"/>
      <c r="Q7" s="69"/>
      <c r="R7" s="70" t="str">
        <f>IF(P8&gt;V8,"○",IF(P8=V8,"△","●"))</f>
        <v>○</v>
      </c>
      <c r="S7" s="70"/>
      <c r="T7" s="70"/>
      <c r="U7" s="69"/>
      <c r="V7" s="71"/>
      <c r="W7" s="68"/>
      <c r="X7" s="69"/>
      <c r="Y7" s="70" t="str">
        <f>IF(W8&gt;AC8,"○",IF(W8=AC8,"△","●"))</f>
        <v>○</v>
      </c>
      <c r="Z7" s="70"/>
      <c r="AA7" s="70"/>
      <c r="AB7" s="69"/>
      <c r="AC7" s="71"/>
      <c r="AD7" s="68"/>
      <c r="AE7" s="69"/>
      <c r="AF7" s="70" t="str">
        <f>IF(AD8&gt;AJ8,"○",IF(AD8=AJ8,"△","●"))</f>
        <v>○</v>
      </c>
      <c r="AG7" s="70"/>
      <c r="AH7" s="70"/>
      <c r="AI7" s="69"/>
      <c r="AJ7" s="71"/>
      <c r="AK7" s="68"/>
      <c r="AL7" s="69"/>
      <c r="AM7" s="70" t="str">
        <f>IF(AK8&gt;AQ8,"○",IF(AK8=AQ8,"△","●"))</f>
        <v>○</v>
      </c>
      <c r="AN7" s="70"/>
      <c r="AO7" s="70"/>
      <c r="AP7" s="69"/>
      <c r="AQ7" s="71"/>
      <c r="AR7" s="68"/>
      <c r="AS7" s="69"/>
      <c r="AT7" s="70" t="str">
        <f>IF(AR8&gt;AX8,"○",IF(AR8=AX8,"△","●"))</f>
        <v>○</v>
      </c>
      <c r="AU7" s="70"/>
      <c r="AV7" s="70"/>
      <c r="AW7" s="69"/>
      <c r="AX7" s="71"/>
      <c r="AY7" s="68"/>
      <c r="AZ7" s="69"/>
      <c r="BA7" s="70" t="str">
        <f>IF(AY8&gt;BE8,"○",IF(AY8=BE8,"△","●"))</f>
        <v>○</v>
      </c>
      <c r="BB7" s="70"/>
      <c r="BC7" s="70"/>
      <c r="BD7" s="69"/>
      <c r="BE7" s="71"/>
      <c r="BF7" s="68"/>
      <c r="BG7" s="69"/>
      <c r="BH7" s="70" t="str">
        <f>IF(BF8&gt;BL8,"○",IF(BF8=BL8,"△","●"))</f>
        <v>●</v>
      </c>
      <c r="BI7" s="70"/>
      <c r="BJ7" s="70"/>
      <c r="BK7" s="69"/>
      <c r="BL7" s="71"/>
      <c r="BM7" s="20"/>
      <c r="BN7" s="53"/>
      <c r="BO7" s="54"/>
      <c r="BP7" s="53"/>
      <c r="BQ7" s="54"/>
      <c r="BR7" s="21"/>
      <c r="BS7" s="20"/>
      <c r="BT7" s="53"/>
      <c r="BU7" s="54"/>
      <c r="BV7" s="53"/>
      <c r="BW7" s="54"/>
      <c r="BX7" s="53"/>
      <c r="BY7" s="54"/>
      <c r="BZ7" s="22"/>
      <c r="CA7" s="55"/>
      <c r="CB7" s="56"/>
    </row>
    <row r="8" spans="2:80" ht="16.5" customHeight="1">
      <c r="B8" s="57"/>
      <c r="C8" s="58"/>
      <c r="D8" s="58"/>
      <c r="E8" s="58"/>
      <c r="F8" s="58"/>
      <c r="G8" s="58"/>
      <c r="H8" s="59"/>
      <c r="I8" s="72"/>
      <c r="J8" s="72"/>
      <c r="K8" s="72"/>
      <c r="L8" s="72"/>
      <c r="M8" s="72"/>
      <c r="N8" s="72"/>
      <c r="O8" s="73"/>
      <c r="P8" s="74">
        <f>SUM(R8:R9)</f>
        <v>2</v>
      </c>
      <c r="Q8" s="75"/>
      <c r="R8" s="76">
        <v>0</v>
      </c>
      <c r="S8" s="77" t="s">
        <v>7</v>
      </c>
      <c r="T8" s="76">
        <v>0</v>
      </c>
      <c r="U8" s="75"/>
      <c r="V8" s="78">
        <f>SUM(T8:T9)</f>
        <v>1</v>
      </c>
      <c r="W8" s="74">
        <f>SUM(Y8:Y9)</f>
        <v>3</v>
      </c>
      <c r="X8" s="75"/>
      <c r="Y8" s="76">
        <v>2</v>
      </c>
      <c r="Z8" s="77" t="s">
        <v>7</v>
      </c>
      <c r="AA8" s="76">
        <v>0</v>
      </c>
      <c r="AB8" s="75"/>
      <c r="AC8" s="78">
        <f>SUM(AA8:AA9)</f>
        <v>0</v>
      </c>
      <c r="AD8" s="74">
        <f>SUM(AF8:AF9)</f>
        <v>2</v>
      </c>
      <c r="AE8" s="75"/>
      <c r="AF8" s="76">
        <v>0</v>
      </c>
      <c r="AG8" s="77" t="s">
        <v>7</v>
      </c>
      <c r="AH8" s="76">
        <v>0</v>
      </c>
      <c r="AI8" s="75"/>
      <c r="AJ8" s="78">
        <f>SUM(AH8:AH9)</f>
        <v>0</v>
      </c>
      <c r="AK8" s="74">
        <f>SUM(AM8:AM9)</f>
        <v>1</v>
      </c>
      <c r="AL8" s="75"/>
      <c r="AM8" s="76">
        <v>0</v>
      </c>
      <c r="AN8" s="77" t="s">
        <v>7</v>
      </c>
      <c r="AO8" s="76">
        <v>0</v>
      </c>
      <c r="AP8" s="75"/>
      <c r="AQ8" s="78">
        <f>SUM(AO8:AO9)</f>
        <v>0</v>
      </c>
      <c r="AR8" s="74">
        <f>SUM(AT8:AT9)</f>
        <v>2</v>
      </c>
      <c r="AS8" s="75"/>
      <c r="AT8" s="76">
        <v>0</v>
      </c>
      <c r="AU8" s="77" t="s">
        <v>7</v>
      </c>
      <c r="AV8" s="76">
        <v>0</v>
      </c>
      <c r="AW8" s="75"/>
      <c r="AX8" s="78">
        <f>SUM(AV8:AV9)</f>
        <v>1</v>
      </c>
      <c r="AY8" s="74">
        <f>SUM(BA8:BA9)</f>
        <v>10</v>
      </c>
      <c r="AZ8" s="75"/>
      <c r="BA8" s="76">
        <v>4</v>
      </c>
      <c r="BB8" s="77" t="s">
        <v>7</v>
      </c>
      <c r="BC8" s="76">
        <v>0</v>
      </c>
      <c r="BD8" s="75"/>
      <c r="BE8" s="78">
        <f>SUM(BC8:BC9)</f>
        <v>0</v>
      </c>
      <c r="BF8" s="74">
        <f>SUM(BH8:BH9)</f>
        <v>0</v>
      </c>
      <c r="BG8" s="75"/>
      <c r="BH8" s="76">
        <v>0</v>
      </c>
      <c r="BI8" s="77" t="s">
        <v>7</v>
      </c>
      <c r="BJ8" s="76">
        <v>1</v>
      </c>
      <c r="BK8" s="75"/>
      <c r="BL8" s="78">
        <f>SUM(BJ8:BJ9)</f>
        <v>1</v>
      </c>
      <c r="BM8" s="20"/>
      <c r="BN8" s="53"/>
      <c r="BO8" s="54"/>
      <c r="BP8" s="53"/>
      <c r="BQ8" s="54"/>
      <c r="BR8" s="21"/>
      <c r="BS8" s="20"/>
      <c r="BT8" s="53"/>
      <c r="BU8" s="54"/>
      <c r="BV8" s="53"/>
      <c r="BW8" s="54"/>
      <c r="BX8" s="53"/>
      <c r="BY8" s="54"/>
      <c r="BZ8" s="22"/>
      <c r="CA8" s="55"/>
      <c r="CB8" s="56"/>
    </row>
    <row r="9" spans="2:82" ht="16.5" customHeight="1">
      <c r="B9" s="79"/>
      <c r="C9" s="80"/>
      <c r="D9" s="80"/>
      <c r="E9" s="80"/>
      <c r="F9" s="80"/>
      <c r="G9" s="80"/>
      <c r="H9" s="81"/>
      <c r="I9" s="82"/>
      <c r="J9" s="82"/>
      <c r="K9" s="82"/>
      <c r="L9" s="82"/>
      <c r="M9" s="82"/>
      <c r="N9" s="82"/>
      <c r="O9" s="83"/>
      <c r="P9" s="84"/>
      <c r="Q9" s="85"/>
      <c r="R9" s="86">
        <v>2</v>
      </c>
      <c r="S9" s="87" t="s">
        <v>7</v>
      </c>
      <c r="T9" s="86">
        <v>1</v>
      </c>
      <c r="U9" s="85"/>
      <c r="V9" s="88"/>
      <c r="W9" s="84"/>
      <c r="X9" s="85"/>
      <c r="Y9" s="86">
        <v>1</v>
      </c>
      <c r="Z9" s="87" t="s">
        <v>7</v>
      </c>
      <c r="AA9" s="86">
        <v>0</v>
      </c>
      <c r="AB9" s="85"/>
      <c r="AC9" s="88"/>
      <c r="AD9" s="84"/>
      <c r="AE9" s="85"/>
      <c r="AF9" s="86">
        <v>2</v>
      </c>
      <c r="AG9" s="87" t="s">
        <v>7</v>
      </c>
      <c r="AH9" s="86">
        <v>0</v>
      </c>
      <c r="AI9" s="85"/>
      <c r="AJ9" s="88"/>
      <c r="AK9" s="84"/>
      <c r="AL9" s="85"/>
      <c r="AM9" s="86">
        <v>1</v>
      </c>
      <c r="AN9" s="87" t="s">
        <v>7</v>
      </c>
      <c r="AO9" s="86">
        <v>0</v>
      </c>
      <c r="AP9" s="85"/>
      <c r="AQ9" s="88"/>
      <c r="AR9" s="84"/>
      <c r="AS9" s="85"/>
      <c r="AT9" s="86">
        <v>2</v>
      </c>
      <c r="AU9" s="87" t="s">
        <v>7</v>
      </c>
      <c r="AV9" s="86">
        <v>1</v>
      </c>
      <c r="AW9" s="85"/>
      <c r="AX9" s="88"/>
      <c r="AY9" s="84"/>
      <c r="AZ9" s="85"/>
      <c r="BA9" s="86">
        <v>6</v>
      </c>
      <c r="BB9" s="87" t="s">
        <v>7</v>
      </c>
      <c r="BC9" s="86">
        <v>0</v>
      </c>
      <c r="BD9" s="85"/>
      <c r="BE9" s="88"/>
      <c r="BF9" s="84"/>
      <c r="BG9" s="85"/>
      <c r="BH9" s="86">
        <v>0</v>
      </c>
      <c r="BI9" s="87" t="s">
        <v>7</v>
      </c>
      <c r="BJ9" s="86">
        <v>0</v>
      </c>
      <c r="BK9" s="85"/>
      <c r="BL9" s="88"/>
      <c r="BM9" s="89"/>
      <c r="BN9" s="90"/>
      <c r="BO9" s="91"/>
      <c r="BP9" s="90"/>
      <c r="BQ9" s="91"/>
      <c r="BR9" s="92"/>
      <c r="BS9" s="89"/>
      <c r="BT9" s="90"/>
      <c r="BU9" s="91"/>
      <c r="BV9" s="90"/>
      <c r="BW9" s="91"/>
      <c r="BX9" s="90"/>
      <c r="BY9" s="91"/>
      <c r="BZ9" s="93"/>
      <c r="CA9" s="94"/>
      <c r="CB9" s="95"/>
      <c r="CD9" s="1"/>
    </row>
    <row r="10" spans="2:82" ht="16.5" customHeight="1">
      <c r="B10" s="96" t="s">
        <v>26</v>
      </c>
      <c r="C10" s="97"/>
      <c r="D10" s="97"/>
      <c r="E10" s="97"/>
      <c r="F10" s="97"/>
      <c r="G10" s="97"/>
      <c r="H10" s="98"/>
      <c r="I10" s="99">
        <f>P5</f>
        <v>40726</v>
      </c>
      <c r="J10" s="99"/>
      <c r="K10" s="99"/>
      <c r="L10" s="99"/>
      <c r="M10" s="99"/>
      <c r="N10" s="99"/>
      <c r="O10" s="100"/>
      <c r="P10" s="101"/>
      <c r="Q10" s="102"/>
      <c r="R10" s="102"/>
      <c r="S10" s="102"/>
      <c r="T10" s="102"/>
      <c r="U10" s="102"/>
      <c r="V10" s="103"/>
      <c r="W10" s="99">
        <v>40755</v>
      </c>
      <c r="X10" s="99"/>
      <c r="Y10" s="99"/>
      <c r="Z10" s="99"/>
      <c r="AA10" s="99"/>
      <c r="AB10" s="99"/>
      <c r="AC10" s="100"/>
      <c r="AD10" s="52">
        <v>40726</v>
      </c>
      <c r="AE10" s="50"/>
      <c r="AF10" s="50"/>
      <c r="AG10" s="50"/>
      <c r="AH10" s="50"/>
      <c r="AI10" s="50"/>
      <c r="AJ10" s="51"/>
      <c r="AK10" s="52">
        <v>40789</v>
      </c>
      <c r="AL10" s="50"/>
      <c r="AM10" s="50"/>
      <c r="AN10" s="50"/>
      <c r="AO10" s="50"/>
      <c r="AP10" s="50"/>
      <c r="AQ10" s="51"/>
      <c r="AR10" s="52">
        <v>40741</v>
      </c>
      <c r="AS10" s="50"/>
      <c r="AT10" s="50"/>
      <c r="AU10" s="50"/>
      <c r="AV10" s="50"/>
      <c r="AW10" s="50"/>
      <c r="AX10" s="51"/>
      <c r="AY10" s="52">
        <v>40726</v>
      </c>
      <c r="AZ10" s="50"/>
      <c r="BA10" s="50"/>
      <c r="BB10" s="50"/>
      <c r="BC10" s="50"/>
      <c r="BD10" s="50"/>
      <c r="BE10" s="51"/>
      <c r="BF10" s="52">
        <v>40755</v>
      </c>
      <c r="BG10" s="50"/>
      <c r="BH10" s="50"/>
      <c r="BI10" s="50"/>
      <c r="BJ10" s="50"/>
      <c r="BK10" s="50"/>
      <c r="BL10" s="51"/>
      <c r="BM10" s="104">
        <f>COUNTIF(I12:BL12,"○")</f>
        <v>5</v>
      </c>
      <c r="BN10" s="105"/>
      <c r="BO10" s="106">
        <f>COUNTIF(I12:BL12,"△")</f>
        <v>0</v>
      </c>
      <c r="BP10" s="105"/>
      <c r="BQ10" s="106">
        <f>COUNTIF(I12:BL12,"●")</f>
        <v>2</v>
      </c>
      <c r="BR10" s="107"/>
      <c r="BS10" s="104">
        <f>BM10*3+BO10*1</f>
        <v>15</v>
      </c>
      <c r="BT10" s="105"/>
      <c r="BU10" s="106">
        <f>I13+W13+AD13+AK13+AR13+AY13+BF13</f>
        <v>16</v>
      </c>
      <c r="BV10" s="105"/>
      <c r="BW10" s="106">
        <f>O13+AC13+AJ13+AQ13+AX13+BE13+BL13</f>
        <v>5</v>
      </c>
      <c r="BX10" s="105"/>
      <c r="BY10" s="106">
        <f>BU10-BW10</f>
        <v>11</v>
      </c>
      <c r="BZ10" s="108"/>
      <c r="CA10" s="109">
        <f>RANK(BS10,$BS$5:$BT$44,0)</f>
        <v>2</v>
      </c>
      <c r="CB10" s="110"/>
      <c r="CD10" s="1"/>
    </row>
    <row r="11" spans="2:82" ht="16.5" customHeight="1">
      <c r="B11" s="57"/>
      <c r="C11" s="58"/>
      <c r="D11" s="58"/>
      <c r="E11" s="58"/>
      <c r="F11" s="58"/>
      <c r="G11" s="58"/>
      <c r="H11" s="59"/>
      <c r="I11" s="111" t="str">
        <f>P6</f>
        <v>松山多目的運動広場</v>
      </c>
      <c r="J11" s="112"/>
      <c r="K11" s="112"/>
      <c r="L11" s="112"/>
      <c r="M11" s="112"/>
      <c r="N11" s="112"/>
      <c r="O11" s="113"/>
      <c r="P11" s="114"/>
      <c r="Q11" s="115"/>
      <c r="R11" s="115"/>
      <c r="S11" s="115"/>
      <c r="T11" s="115"/>
      <c r="U11" s="115"/>
      <c r="V11" s="116"/>
      <c r="W11" s="64" t="s">
        <v>31</v>
      </c>
      <c r="X11" s="64"/>
      <c r="Y11" s="64"/>
      <c r="Z11" s="64"/>
      <c r="AA11" s="64"/>
      <c r="AB11" s="64"/>
      <c r="AC11" s="65"/>
      <c r="AD11" s="63" t="s">
        <v>48</v>
      </c>
      <c r="AE11" s="64"/>
      <c r="AF11" s="64"/>
      <c r="AG11" s="64"/>
      <c r="AH11" s="64"/>
      <c r="AI11" s="64"/>
      <c r="AJ11" s="65"/>
      <c r="AK11" s="63" t="s">
        <v>33</v>
      </c>
      <c r="AL11" s="64"/>
      <c r="AM11" s="64"/>
      <c r="AN11" s="64"/>
      <c r="AO11" s="64"/>
      <c r="AP11" s="64"/>
      <c r="AQ11" s="65"/>
      <c r="AR11" s="63" t="s">
        <v>51</v>
      </c>
      <c r="AS11" s="64"/>
      <c r="AT11" s="64"/>
      <c r="AU11" s="64"/>
      <c r="AV11" s="64"/>
      <c r="AW11" s="64"/>
      <c r="AX11" s="65"/>
      <c r="AY11" s="63" t="s">
        <v>48</v>
      </c>
      <c r="AZ11" s="64"/>
      <c r="BA11" s="64"/>
      <c r="BB11" s="64"/>
      <c r="BC11" s="64"/>
      <c r="BD11" s="64"/>
      <c r="BE11" s="65"/>
      <c r="BF11" s="63" t="s">
        <v>31</v>
      </c>
      <c r="BG11" s="64"/>
      <c r="BH11" s="64"/>
      <c r="BI11" s="64"/>
      <c r="BJ11" s="64"/>
      <c r="BK11" s="64"/>
      <c r="BL11" s="65"/>
      <c r="BM11" s="20"/>
      <c r="BN11" s="53"/>
      <c r="BO11" s="54"/>
      <c r="BP11" s="53"/>
      <c r="BQ11" s="54"/>
      <c r="BR11" s="21"/>
      <c r="BS11" s="20"/>
      <c r="BT11" s="53"/>
      <c r="BU11" s="54"/>
      <c r="BV11" s="53"/>
      <c r="BW11" s="54"/>
      <c r="BX11" s="53"/>
      <c r="BY11" s="54"/>
      <c r="BZ11" s="22"/>
      <c r="CA11" s="55"/>
      <c r="CB11" s="56"/>
      <c r="CD11" s="1"/>
    </row>
    <row r="12" spans="2:80" ht="16.5" customHeight="1">
      <c r="B12" s="57"/>
      <c r="C12" s="58"/>
      <c r="D12" s="58"/>
      <c r="E12" s="58"/>
      <c r="F12" s="58"/>
      <c r="G12" s="58"/>
      <c r="H12" s="59"/>
      <c r="I12" s="69"/>
      <c r="J12" s="69"/>
      <c r="K12" s="70" t="str">
        <f>IF(I13&gt;O13,"○",IF(I13=O13,"△","●"))</f>
        <v>●</v>
      </c>
      <c r="L12" s="70"/>
      <c r="M12" s="70"/>
      <c r="N12" s="69"/>
      <c r="O12" s="71"/>
      <c r="P12" s="114"/>
      <c r="Q12" s="115"/>
      <c r="R12" s="115"/>
      <c r="S12" s="115"/>
      <c r="T12" s="115"/>
      <c r="U12" s="115"/>
      <c r="V12" s="116"/>
      <c r="W12" s="69"/>
      <c r="X12" s="69"/>
      <c r="Y12" s="70" t="str">
        <f>IF(W13&gt;AC13,"○",IF(W13=AC13,"△","●"))</f>
        <v>○</v>
      </c>
      <c r="Z12" s="70"/>
      <c r="AA12" s="70"/>
      <c r="AB12" s="69"/>
      <c r="AC12" s="71"/>
      <c r="AD12" s="68"/>
      <c r="AE12" s="69"/>
      <c r="AF12" s="70" t="str">
        <f>IF(AD13&gt;AJ13,"○",IF(AD13=AJ13,"△","●"))</f>
        <v>○</v>
      </c>
      <c r="AG12" s="70"/>
      <c r="AH12" s="70"/>
      <c r="AI12" s="69"/>
      <c r="AJ12" s="71"/>
      <c r="AK12" s="68"/>
      <c r="AL12" s="69"/>
      <c r="AM12" s="70" t="str">
        <f>IF(AK13&gt;AQ13,"○",IF(AK13=AQ13,"△","●"))</f>
        <v>○</v>
      </c>
      <c r="AN12" s="70"/>
      <c r="AO12" s="70"/>
      <c r="AP12" s="69"/>
      <c r="AQ12" s="71"/>
      <c r="AR12" s="68"/>
      <c r="AS12" s="69"/>
      <c r="AT12" s="70" t="str">
        <f>IF(AR13&gt;AX13,"○",IF(AR13=AX13,"△","●"))</f>
        <v>○</v>
      </c>
      <c r="AU12" s="70"/>
      <c r="AV12" s="70"/>
      <c r="AW12" s="69"/>
      <c r="AX12" s="71"/>
      <c r="AY12" s="68"/>
      <c r="AZ12" s="69"/>
      <c r="BA12" s="70" t="str">
        <f>IF(AY13&gt;BE13,"○",IF(AY13=BE13,"△","●"))</f>
        <v>●</v>
      </c>
      <c r="BB12" s="70"/>
      <c r="BC12" s="70"/>
      <c r="BD12" s="69"/>
      <c r="BE12" s="71"/>
      <c r="BF12" s="68"/>
      <c r="BG12" s="69"/>
      <c r="BH12" s="70" t="str">
        <f>IF(BF13&gt;BL13,"○",IF(BF13=BL13,"△","●"))</f>
        <v>○</v>
      </c>
      <c r="BI12" s="70"/>
      <c r="BJ12" s="70"/>
      <c r="BK12" s="69"/>
      <c r="BL12" s="71"/>
      <c r="BM12" s="20"/>
      <c r="BN12" s="53"/>
      <c r="BO12" s="54"/>
      <c r="BP12" s="53"/>
      <c r="BQ12" s="54"/>
      <c r="BR12" s="21"/>
      <c r="BS12" s="20"/>
      <c r="BT12" s="53"/>
      <c r="BU12" s="54"/>
      <c r="BV12" s="53"/>
      <c r="BW12" s="54"/>
      <c r="BX12" s="53"/>
      <c r="BY12" s="54"/>
      <c r="BZ12" s="22"/>
      <c r="CA12" s="55"/>
      <c r="CB12" s="56"/>
    </row>
    <row r="13" spans="2:80" ht="16.5" customHeight="1">
      <c r="B13" s="57"/>
      <c r="C13" s="58"/>
      <c r="D13" s="58"/>
      <c r="E13" s="58"/>
      <c r="F13" s="58"/>
      <c r="G13" s="58"/>
      <c r="H13" s="59"/>
      <c r="I13" s="117">
        <f>SUM(K13:K14)</f>
        <v>1</v>
      </c>
      <c r="J13" s="75"/>
      <c r="K13" s="76">
        <f>T8</f>
        <v>0</v>
      </c>
      <c r="L13" s="77" t="s">
        <v>38</v>
      </c>
      <c r="M13" s="76">
        <f>R8</f>
        <v>0</v>
      </c>
      <c r="N13" s="75"/>
      <c r="O13" s="78">
        <f>SUM(M13:M14)</f>
        <v>2</v>
      </c>
      <c r="P13" s="114"/>
      <c r="Q13" s="115"/>
      <c r="R13" s="115"/>
      <c r="S13" s="115"/>
      <c r="T13" s="115"/>
      <c r="U13" s="115"/>
      <c r="V13" s="116"/>
      <c r="W13" s="74">
        <f>SUM(Y13:Y14)</f>
        <v>4</v>
      </c>
      <c r="X13" s="75"/>
      <c r="Y13" s="76">
        <v>1</v>
      </c>
      <c r="Z13" s="77" t="s">
        <v>38</v>
      </c>
      <c r="AA13" s="76">
        <v>1</v>
      </c>
      <c r="AB13" s="75"/>
      <c r="AC13" s="78">
        <f>SUM(AA13:AA14)</f>
        <v>1</v>
      </c>
      <c r="AD13" s="74">
        <f>SUM(AF13:AF14)</f>
        <v>3</v>
      </c>
      <c r="AE13" s="75"/>
      <c r="AF13" s="76">
        <v>0</v>
      </c>
      <c r="AG13" s="77" t="s">
        <v>38</v>
      </c>
      <c r="AH13" s="76">
        <v>1</v>
      </c>
      <c r="AI13" s="75"/>
      <c r="AJ13" s="78">
        <f>SUM(AH13:AH14)</f>
        <v>1</v>
      </c>
      <c r="AK13" s="74">
        <f>SUM(AM13:AM14)</f>
        <v>2</v>
      </c>
      <c r="AL13" s="75"/>
      <c r="AM13" s="76">
        <v>1</v>
      </c>
      <c r="AN13" s="77" t="s">
        <v>38</v>
      </c>
      <c r="AO13" s="76">
        <v>0</v>
      </c>
      <c r="AP13" s="75"/>
      <c r="AQ13" s="78">
        <f>SUM(AO13:AO14)</f>
        <v>0</v>
      </c>
      <c r="AR13" s="74">
        <f>SUM(AT13:AT14)</f>
        <v>4</v>
      </c>
      <c r="AS13" s="75"/>
      <c r="AT13" s="76">
        <v>3</v>
      </c>
      <c r="AU13" s="77" t="s">
        <v>38</v>
      </c>
      <c r="AV13" s="76">
        <v>0</v>
      </c>
      <c r="AW13" s="75"/>
      <c r="AX13" s="78">
        <f>SUM(AV13:AV14)</f>
        <v>0</v>
      </c>
      <c r="AY13" s="74">
        <f>SUM(BA13:BA14)</f>
        <v>0</v>
      </c>
      <c r="AZ13" s="75"/>
      <c r="BA13" s="76">
        <v>0</v>
      </c>
      <c r="BB13" s="77" t="s">
        <v>38</v>
      </c>
      <c r="BC13" s="76">
        <v>1</v>
      </c>
      <c r="BD13" s="75"/>
      <c r="BE13" s="78">
        <f>SUM(BC13:BC14)</f>
        <v>1</v>
      </c>
      <c r="BF13" s="74">
        <f>SUM(BH13:BH14)</f>
        <v>2</v>
      </c>
      <c r="BG13" s="75"/>
      <c r="BH13" s="76">
        <v>1</v>
      </c>
      <c r="BI13" s="77" t="s">
        <v>38</v>
      </c>
      <c r="BJ13" s="76">
        <v>0</v>
      </c>
      <c r="BK13" s="75"/>
      <c r="BL13" s="78">
        <f>SUM(BJ13:BJ14)</f>
        <v>0</v>
      </c>
      <c r="BM13" s="20"/>
      <c r="BN13" s="53"/>
      <c r="BO13" s="54"/>
      <c r="BP13" s="53"/>
      <c r="BQ13" s="54"/>
      <c r="BR13" s="21"/>
      <c r="BS13" s="20"/>
      <c r="BT13" s="53"/>
      <c r="BU13" s="54"/>
      <c r="BV13" s="53"/>
      <c r="BW13" s="54"/>
      <c r="BX13" s="53"/>
      <c r="BY13" s="54"/>
      <c r="BZ13" s="22"/>
      <c r="CA13" s="55"/>
      <c r="CB13" s="56"/>
    </row>
    <row r="14" spans="2:81" ht="16.5" customHeight="1">
      <c r="B14" s="79"/>
      <c r="C14" s="80"/>
      <c r="D14" s="80"/>
      <c r="E14" s="80"/>
      <c r="F14" s="80"/>
      <c r="G14" s="80"/>
      <c r="H14" s="81"/>
      <c r="I14" s="118"/>
      <c r="J14" s="85"/>
      <c r="K14" s="86">
        <f>T9</f>
        <v>1</v>
      </c>
      <c r="L14" s="87" t="s">
        <v>38</v>
      </c>
      <c r="M14" s="86">
        <f>R9</f>
        <v>2</v>
      </c>
      <c r="N14" s="85"/>
      <c r="O14" s="88"/>
      <c r="P14" s="119"/>
      <c r="Q14" s="120"/>
      <c r="R14" s="120"/>
      <c r="S14" s="120"/>
      <c r="T14" s="120"/>
      <c r="U14" s="120"/>
      <c r="V14" s="121"/>
      <c r="W14" s="84"/>
      <c r="X14" s="85"/>
      <c r="Y14" s="86">
        <v>3</v>
      </c>
      <c r="Z14" s="87" t="s">
        <v>38</v>
      </c>
      <c r="AA14" s="86">
        <v>0</v>
      </c>
      <c r="AB14" s="85"/>
      <c r="AC14" s="88"/>
      <c r="AD14" s="84"/>
      <c r="AE14" s="85"/>
      <c r="AF14" s="86">
        <v>3</v>
      </c>
      <c r="AG14" s="87" t="s">
        <v>38</v>
      </c>
      <c r="AH14" s="86">
        <v>0</v>
      </c>
      <c r="AI14" s="85"/>
      <c r="AJ14" s="88"/>
      <c r="AK14" s="84"/>
      <c r="AL14" s="85"/>
      <c r="AM14" s="86">
        <v>1</v>
      </c>
      <c r="AN14" s="87" t="s">
        <v>38</v>
      </c>
      <c r="AO14" s="86">
        <v>0</v>
      </c>
      <c r="AP14" s="85"/>
      <c r="AQ14" s="88"/>
      <c r="AR14" s="84"/>
      <c r="AS14" s="85"/>
      <c r="AT14" s="86">
        <v>1</v>
      </c>
      <c r="AU14" s="87" t="s">
        <v>38</v>
      </c>
      <c r="AV14" s="86">
        <v>0</v>
      </c>
      <c r="AW14" s="85"/>
      <c r="AX14" s="88"/>
      <c r="AY14" s="84"/>
      <c r="AZ14" s="85"/>
      <c r="BA14" s="86">
        <v>0</v>
      </c>
      <c r="BB14" s="87" t="s">
        <v>38</v>
      </c>
      <c r="BC14" s="86">
        <v>0</v>
      </c>
      <c r="BD14" s="85"/>
      <c r="BE14" s="88"/>
      <c r="BF14" s="84"/>
      <c r="BG14" s="85"/>
      <c r="BH14" s="86">
        <v>1</v>
      </c>
      <c r="BI14" s="87" t="s">
        <v>38</v>
      </c>
      <c r="BJ14" s="86">
        <v>0</v>
      </c>
      <c r="BK14" s="85"/>
      <c r="BL14" s="88"/>
      <c r="BM14" s="89"/>
      <c r="BN14" s="90"/>
      <c r="BO14" s="91"/>
      <c r="BP14" s="90"/>
      <c r="BQ14" s="91"/>
      <c r="BR14" s="92"/>
      <c r="BS14" s="89"/>
      <c r="BT14" s="90"/>
      <c r="BU14" s="91"/>
      <c r="BV14" s="90"/>
      <c r="BW14" s="91"/>
      <c r="BX14" s="90"/>
      <c r="BY14" s="91"/>
      <c r="BZ14" s="93"/>
      <c r="CA14" s="94"/>
      <c r="CB14" s="95"/>
      <c r="CC14" s="2"/>
    </row>
    <row r="15" spans="2:81" ht="16.5" customHeight="1">
      <c r="B15" s="96" t="s">
        <v>24</v>
      </c>
      <c r="C15" s="97"/>
      <c r="D15" s="97"/>
      <c r="E15" s="97"/>
      <c r="F15" s="97"/>
      <c r="G15" s="97"/>
      <c r="H15" s="98"/>
      <c r="I15" s="50">
        <f>W5</f>
        <v>40740</v>
      </c>
      <c r="J15" s="50"/>
      <c r="K15" s="50"/>
      <c r="L15" s="50"/>
      <c r="M15" s="50"/>
      <c r="N15" s="50"/>
      <c r="O15" s="51"/>
      <c r="P15" s="122">
        <f>W10</f>
        <v>40755</v>
      </c>
      <c r="Q15" s="99"/>
      <c r="R15" s="99"/>
      <c r="S15" s="99"/>
      <c r="T15" s="99"/>
      <c r="U15" s="99"/>
      <c r="V15" s="100"/>
      <c r="W15" s="101"/>
      <c r="X15" s="102"/>
      <c r="Y15" s="102"/>
      <c r="Z15" s="102"/>
      <c r="AA15" s="102"/>
      <c r="AB15" s="102"/>
      <c r="AC15" s="103"/>
      <c r="AD15" s="52">
        <v>40755</v>
      </c>
      <c r="AE15" s="50"/>
      <c r="AF15" s="50"/>
      <c r="AG15" s="50"/>
      <c r="AH15" s="50"/>
      <c r="AI15" s="50"/>
      <c r="AJ15" s="51"/>
      <c r="AK15" s="52">
        <v>40727</v>
      </c>
      <c r="AL15" s="50"/>
      <c r="AM15" s="50"/>
      <c r="AN15" s="50"/>
      <c r="AO15" s="50"/>
      <c r="AP15" s="50"/>
      <c r="AQ15" s="51"/>
      <c r="AR15" s="52">
        <v>40727</v>
      </c>
      <c r="AS15" s="50"/>
      <c r="AT15" s="50"/>
      <c r="AU15" s="50"/>
      <c r="AV15" s="50"/>
      <c r="AW15" s="50"/>
      <c r="AX15" s="51"/>
      <c r="AY15" s="52">
        <v>40783</v>
      </c>
      <c r="AZ15" s="50"/>
      <c r="BA15" s="50"/>
      <c r="BB15" s="50"/>
      <c r="BC15" s="50"/>
      <c r="BD15" s="50"/>
      <c r="BE15" s="51"/>
      <c r="BF15" s="52">
        <v>40740</v>
      </c>
      <c r="BG15" s="50"/>
      <c r="BH15" s="50"/>
      <c r="BI15" s="50"/>
      <c r="BJ15" s="50"/>
      <c r="BK15" s="50"/>
      <c r="BL15" s="51"/>
      <c r="BM15" s="104">
        <f>COUNTIF(I17:BL17,"○")</f>
        <v>0</v>
      </c>
      <c r="BN15" s="105"/>
      <c r="BO15" s="106">
        <f>COUNTIF(I17:BL17,"△")</f>
        <v>1</v>
      </c>
      <c r="BP15" s="105"/>
      <c r="BQ15" s="106">
        <f>COUNTIF(I17:BL17,"●")</f>
        <v>6</v>
      </c>
      <c r="BR15" s="107"/>
      <c r="BS15" s="104">
        <f>BM15*3+BO15*1</f>
        <v>1</v>
      </c>
      <c r="BT15" s="105"/>
      <c r="BU15" s="106">
        <f>I18+P18+AD18+AK18+AR18+AY18+BF18</f>
        <v>4</v>
      </c>
      <c r="BV15" s="105"/>
      <c r="BW15" s="106">
        <f>O18+V18+AJ18+AQ18+AX18+BE18+BL18</f>
        <v>21</v>
      </c>
      <c r="BX15" s="105"/>
      <c r="BY15" s="106">
        <f>BU15-BW15</f>
        <v>-17</v>
      </c>
      <c r="BZ15" s="108"/>
      <c r="CA15" s="109">
        <f>RANK(BS15,$BS$5:$BT$44,0)</f>
        <v>8</v>
      </c>
      <c r="CB15" s="110"/>
      <c r="CC15" s="1"/>
    </row>
    <row r="16" spans="2:82" ht="16.5" customHeight="1">
      <c r="B16" s="57"/>
      <c r="C16" s="58"/>
      <c r="D16" s="58"/>
      <c r="E16" s="58"/>
      <c r="F16" s="58"/>
      <c r="G16" s="58"/>
      <c r="H16" s="59"/>
      <c r="I16" s="64" t="str">
        <f>W6</f>
        <v>松陵小グラウンド</v>
      </c>
      <c r="J16" s="64"/>
      <c r="K16" s="64"/>
      <c r="L16" s="64"/>
      <c r="M16" s="64"/>
      <c r="N16" s="64"/>
      <c r="O16" s="65"/>
      <c r="P16" s="63" t="str">
        <f>W11</f>
        <v>港南小グラウンド</v>
      </c>
      <c r="Q16" s="64"/>
      <c r="R16" s="64"/>
      <c r="S16" s="64"/>
      <c r="T16" s="64"/>
      <c r="U16" s="64"/>
      <c r="V16" s="65"/>
      <c r="W16" s="114"/>
      <c r="X16" s="115"/>
      <c r="Y16" s="115"/>
      <c r="Z16" s="115"/>
      <c r="AA16" s="115"/>
      <c r="AB16" s="115"/>
      <c r="AC16" s="116"/>
      <c r="AD16" s="63" t="s">
        <v>31</v>
      </c>
      <c r="AE16" s="64"/>
      <c r="AF16" s="64"/>
      <c r="AG16" s="64"/>
      <c r="AH16" s="64"/>
      <c r="AI16" s="64"/>
      <c r="AJ16" s="65"/>
      <c r="AK16" s="63" t="s">
        <v>31</v>
      </c>
      <c r="AL16" s="64"/>
      <c r="AM16" s="64"/>
      <c r="AN16" s="64"/>
      <c r="AO16" s="64"/>
      <c r="AP16" s="64"/>
      <c r="AQ16" s="65"/>
      <c r="AR16" s="63" t="s">
        <v>31</v>
      </c>
      <c r="AS16" s="64"/>
      <c r="AT16" s="64"/>
      <c r="AU16" s="64"/>
      <c r="AV16" s="64"/>
      <c r="AW16" s="64"/>
      <c r="AX16" s="65"/>
      <c r="AY16" s="63" t="s">
        <v>48</v>
      </c>
      <c r="AZ16" s="64"/>
      <c r="BA16" s="64"/>
      <c r="BB16" s="64"/>
      <c r="BC16" s="64"/>
      <c r="BD16" s="64"/>
      <c r="BE16" s="65"/>
      <c r="BF16" s="63" t="s">
        <v>33</v>
      </c>
      <c r="BG16" s="64"/>
      <c r="BH16" s="64"/>
      <c r="BI16" s="64"/>
      <c r="BJ16" s="64"/>
      <c r="BK16" s="64"/>
      <c r="BL16" s="65"/>
      <c r="BM16" s="20"/>
      <c r="BN16" s="53"/>
      <c r="BO16" s="54"/>
      <c r="BP16" s="53"/>
      <c r="BQ16" s="54"/>
      <c r="BR16" s="21"/>
      <c r="BS16" s="20"/>
      <c r="BT16" s="53"/>
      <c r="BU16" s="54"/>
      <c r="BV16" s="53"/>
      <c r="BW16" s="54"/>
      <c r="BX16" s="53"/>
      <c r="BY16" s="54"/>
      <c r="BZ16" s="22"/>
      <c r="CA16" s="55"/>
      <c r="CB16" s="56"/>
      <c r="CD16" s="1"/>
    </row>
    <row r="17" spans="2:80" ht="16.5" customHeight="1">
      <c r="B17" s="57"/>
      <c r="C17" s="58"/>
      <c r="D17" s="58"/>
      <c r="E17" s="58"/>
      <c r="F17" s="58"/>
      <c r="G17" s="58"/>
      <c r="H17" s="59"/>
      <c r="I17" s="69"/>
      <c r="J17" s="69"/>
      <c r="K17" s="70" t="str">
        <f>IF(I18&gt;O18,"○",IF(I18=O18,"△","●"))</f>
        <v>●</v>
      </c>
      <c r="L17" s="70"/>
      <c r="M17" s="70"/>
      <c r="N17" s="69"/>
      <c r="O17" s="69"/>
      <c r="P17" s="68"/>
      <c r="Q17" s="69"/>
      <c r="R17" s="70" t="str">
        <f>IF(P18&gt;V18,"○",IF(P18=V18,"△","●"))</f>
        <v>●</v>
      </c>
      <c r="S17" s="70"/>
      <c r="T17" s="70"/>
      <c r="U17" s="69"/>
      <c r="V17" s="71"/>
      <c r="W17" s="114"/>
      <c r="X17" s="115"/>
      <c r="Y17" s="115"/>
      <c r="Z17" s="115"/>
      <c r="AA17" s="115"/>
      <c r="AB17" s="115"/>
      <c r="AC17" s="116"/>
      <c r="AD17" s="68"/>
      <c r="AE17" s="69"/>
      <c r="AF17" s="70" t="str">
        <f>IF(AD18&gt;AJ18,"○",IF(AD18=AJ18,"△","●"))</f>
        <v>●</v>
      </c>
      <c r="AG17" s="70"/>
      <c r="AH17" s="70"/>
      <c r="AI17" s="69"/>
      <c r="AJ17" s="71"/>
      <c r="AK17" s="68"/>
      <c r="AL17" s="69"/>
      <c r="AM17" s="70" t="str">
        <f>IF(AK18&gt;AQ18,"○",IF(AK18=AQ18,"△","●"))</f>
        <v>●</v>
      </c>
      <c r="AN17" s="123"/>
      <c r="AO17" s="70"/>
      <c r="AP17" s="69"/>
      <c r="AQ17" s="71"/>
      <c r="AR17" s="68"/>
      <c r="AS17" s="69"/>
      <c r="AT17" s="70" t="str">
        <f>IF(AR18&gt;AX18,"○",IF(AR18=AX18,"△","●"))</f>
        <v>●</v>
      </c>
      <c r="AU17" s="70"/>
      <c r="AV17" s="70"/>
      <c r="AW17" s="69"/>
      <c r="AX17" s="71"/>
      <c r="AY17" s="68"/>
      <c r="AZ17" s="69"/>
      <c r="BA17" s="70" t="str">
        <f>IF(AY18&gt;BE18,"○",IF(AY18=BE18,"△","●"))</f>
        <v>●</v>
      </c>
      <c r="BB17" s="70"/>
      <c r="BC17" s="70"/>
      <c r="BD17" s="69"/>
      <c r="BE17" s="71"/>
      <c r="BF17" s="68"/>
      <c r="BG17" s="69"/>
      <c r="BH17" s="70" t="str">
        <f>IF(BF18&gt;BL18,"○",IF(BF18=BL18,"△","●"))</f>
        <v>△</v>
      </c>
      <c r="BI17" s="70"/>
      <c r="BJ17" s="70"/>
      <c r="BK17" s="69"/>
      <c r="BL17" s="71"/>
      <c r="BM17" s="20"/>
      <c r="BN17" s="53"/>
      <c r="BO17" s="54"/>
      <c r="BP17" s="53"/>
      <c r="BQ17" s="54"/>
      <c r="BR17" s="21"/>
      <c r="BS17" s="20"/>
      <c r="BT17" s="53"/>
      <c r="BU17" s="54"/>
      <c r="BV17" s="53"/>
      <c r="BW17" s="54"/>
      <c r="BX17" s="53"/>
      <c r="BY17" s="54"/>
      <c r="BZ17" s="22"/>
      <c r="CA17" s="55"/>
      <c r="CB17" s="56"/>
    </row>
    <row r="18" spans="2:80" ht="16.5" customHeight="1">
      <c r="B18" s="57"/>
      <c r="C18" s="58"/>
      <c r="D18" s="58"/>
      <c r="E18" s="58"/>
      <c r="F18" s="58"/>
      <c r="G18" s="58"/>
      <c r="H18" s="59"/>
      <c r="I18" s="117">
        <f>SUM(K18:K19)</f>
        <v>0</v>
      </c>
      <c r="J18" s="75"/>
      <c r="K18" s="76">
        <f>AA8</f>
        <v>0</v>
      </c>
      <c r="L18" s="77" t="s">
        <v>43</v>
      </c>
      <c r="M18" s="76">
        <f>Y8</f>
        <v>2</v>
      </c>
      <c r="N18" s="75"/>
      <c r="O18" s="78">
        <f>SUM(M18:M19)</f>
        <v>3</v>
      </c>
      <c r="P18" s="74">
        <f>SUM(R18:R19)</f>
        <v>1</v>
      </c>
      <c r="Q18" s="75"/>
      <c r="R18" s="76">
        <f>AA13</f>
        <v>1</v>
      </c>
      <c r="S18" s="77" t="s">
        <v>43</v>
      </c>
      <c r="T18" s="76">
        <f>Y13</f>
        <v>1</v>
      </c>
      <c r="U18" s="75"/>
      <c r="V18" s="78">
        <f>SUM(T18:T19)</f>
        <v>4</v>
      </c>
      <c r="W18" s="114"/>
      <c r="X18" s="115"/>
      <c r="Y18" s="115"/>
      <c r="Z18" s="115"/>
      <c r="AA18" s="115"/>
      <c r="AB18" s="115"/>
      <c r="AC18" s="116"/>
      <c r="AD18" s="74">
        <f>SUM(AF18:AF19)</f>
        <v>0</v>
      </c>
      <c r="AE18" s="75"/>
      <c r="AF18" s="76">
        <v>0</v>
      </c>
      <c r="AG18" s="77" t="s">
        <v>43</v>
      </c>
      <c r="AH18" s="76">
        <v>1</v>
      </c>
      <c r="AI18" s="75"/>
      <c r="AJ18" s="78">
        <f>SUM(AH18:AH19)</f>
        <v>2</v>
      </c>
      <c r="AK18" s="74">
        <f>SUM(AM18:AM19)</f>
        <v>0</v>
      </c>
      <c r="AL18" s="75"/>
      <c r="AM18" s="76">
        <v>0</v>
      </c>
      <c r="AN18" s="77" t="s">
        <v>43</v>
      </c>
      <c r="AO18" s="76">
        <v>1</v>
      </c>
      <c r="AP18" s="75"/>
      <c r="AQ18" s="78">
        <f>SUM(AO18:AO19)</f>
        <v>3</v>
      </c>
      <c r="AR18" s="74">
        <f>SUM(AT18:AT19)</f>
        <v>1</v>
      </c>
      <c r="AS18" s="75"/>
      <c r="AT18" s="76">
        <v>1</v>
      </c>
      <c r="AU18" s="77" t="s">
        <v>43</v>
      </c>
      <c r="AV18" s="76">
        <v>2</v>
      </c>
      <c r="AW18" s="75"/>
      <c r="AX18" s="78">
        <f>SUM(AV18:AV19)</f>
        <v>5</v>
      </c>
      <c r="AY18" s="74">
        <f>SUM(BA18:BA19)</f>
        <v>1</v>
      </c>
      <c r="AZ18" s="75"/>
      <c r="BA18" s="76">
        <v>0</v>
      </c>
      <c r="BB18" s="77" t="s">
        <v>43</v>
      </c>
      <c r="BC18" s="76">
        <v>1</v>
      </c>
      <c r="BD18" s="75"/>
      <c r="BE18" s="78">
        <f>SUM(BC18:BC19)</f>
        <v>3</v>
      </c>
      <c r="BF18" s="74">
        <f>SUM(BH18:BH19)</f>
        <v>1</v>
      </c>
      <c r="BG18" s="75"/>
      <c r="BH18" s="76">
        <v>0</v>
      </c>
      <c r="BI18" s="77" t="s">
        <v>43</v>
      </c>
      <c r="BJ18" s="76">
        <v>0</v>
      </c>
      <c r="BK18" s="75"/>
      <c r="BL18" s="78">
        <f>SUM(BJ18:BJ19)</f>
        <v>1</v>
      </c>
      <c r="BM18" s="20"/>
      <c r="BN18" s="53"/>
      <c r="BO18" s="54"/>
      <c r="BP18" s="53"/>
      <c r="BQ18" s="54"/>
      <c r="BR18" s="21"/>
      <c r="BS18" s="20"/>
      <c r="BT18" s="53"/>
      <c r="BU18" s="54"/>
      <c r="BV18" s="53"/>
      <c r="BW18" s="54"/>
      <c r="BX18" s="53"/>
      <c r="BY18" s="54"/>
      <c r="BZ18" s="22"/>
      <c r="CA18" s="55"/>
      <c r="CB18" s="56"/>
    </row>
    <row r="19" spans="2:80" ht="16.5" customHeight="1">
      <c r="B19" s="79"/>
      <c r="C19" s="80"/>
      <c r="D19" s="80"/>
      <c r="E19" s="80"/>
      <c r="F19" s="80"/>
      <c r="G19" s="80"/>
      <c r="H19" s="81"/>
      <c r="I19" s="118"/>
      <c r="J19" s="85"/>
      <c r="K19" s="86">
        <f>AA9</f>
        <v>0</v>
      </c>
      <c r="L19" s="87" t="s">
        <v>43</v>
      </c>
      <c r="M19" s="86">
        <f>Y9</f>
        <v>1</v>
      </c>
      <c r="N19" s="85"/>
      <c r="O19" s="88"/>
      <c r="P19" s="84"/>
      <c r="Q19" s="85"/>
      <c r="R19" s="86">
        <f>AA14</f>
        <v>0</v>
      </c>
      <c r="S19" s="87" t="s">
        <v>43</v>
      </c>
      <c r="T19" s="86">
        <f>Y14</f>
        <v>3</v>
      </c>
      <c r="U19" s="85"/>
      <c r="V19" s="88"/>
      <c r="W19" s="119"/>
      <c r="X19" s="120"/>
      <c r="Y19" s="120"/>
      <c r="Z19" s="120"/>
      <c r="AA19" s="120"/>
      <c r="AB19" s="120"/>
      <c r="AC19" s="121"/>
      <c r="AD19" s="84"/>
      <c r="AE19" s="85"/>
      <c r="AF19" s="86">
        <v>0</v>
      </c>
      <c r="AG19" s="87" t="s">
        <v>43</v>
      </c>
      <c r="AH19" s="86">
        <v>1</v>
      </c>
      <c r="AI19" s="85"/>
      <c r="AJ19" s="88"/>
      <c r="AK19" s="84"/>
      <c r="AL19" s="85"/>
      <c r="AM19" s="86">
        <v>0</v>
      </c>
      <c r="AN19" s="87" t="s">
        <v>43</v>
      </c>
      <c r="AO19" s="86">
        <v>2</v>
      </c>
      <c r="AP19" s="85"/>
      <c r="AQ19" s="88"/>
      <c r="AR19" s="84"/>
      <c r="AS19" s="85"/>
      <c r="AT19" s="86">
        <v>0</v>
      </c>
      <c r="AU19" s="87" t="s">
        <v>43</v>
      </c>
      <c r="AV19" s="86">
        <v>3</v>
      </c>
      <c r="AW19" s="85"/>
      <c r="AX19" s="88"/>
      <c r="AY19" s="84"/>
      <c r="AZ19" s="85"/>
      <c r="BA19" s="86">
        <v>1</v>
      </c>
      <c r="BB19" s="87" t="s">
        <v>43</v>
      </c>
      <c r="BC19" s="86">
        <v>2</v>
      </c>
      <c r="BD19" s="85"/>
      <c r="BE19" s="88"/>
      <c r="BF19" s="84"/>
      <c r="BG19" s="85"/>
      <c r="BH19" s="86">
        <v>1</v>
      </c>
      <c r="BI19" s="87" t="s">
        <v>43</v>
      </c>
      <c r="BJ19" s="86">
        <v>1</v>
      </c>
      <c r="BK19" s="85"/>
      <c r="BL19" s="88"/>
      <c r="BM19" s="89"/>
      <c r="BN19" s="90"/>
      <c r="BO19" s="91"/>
      <c r="BP19" s="90"/>
      <c r="BQ19" s="91"/>
      <c r="BR19" s="92"/>
      <c r="BS19" s="89"/>
      <c r="BT19" s="90"/>
      <c r="BU19" s="91"/>
      <c r="BV19" s="90"/>
      <c r="BW19" s="91"/>
      <c r="BX19" s="90"/>
      <c r="BY19" s="91"/>
      <c r="BZ19" s="93"/>
      <c r="CA19" s="94"/>
      <c r="CB19" s="95"/>
    </row>
    <row r="20" spans="2:80" ht="16.5" customHeight="1">
      <c r="B20" s="96" t="s">
        <v>8</v>
      </c>
      <c r="C20" s="97"/>
      <c r="D20" s="97"/>
      <c r="E20" s="97"/>
      <c r="F20" s="97"/>
      <c r="G20" s="97"/>
      <c r="H20" s="98"/>
      <c r="I20" s="50">
        <f>AD5</f>
        <v>40726</v>
      </c>
      <c r="J20" s="50"/>
      <c r="K20" s="50"/>
      <c r="L20" s="50"/>
      <c r="M20" s="50"/>
      <c r="N20" s="50"/>
      <c r="O20" s="51"/>
      <c r="P20" s="122">
        <f>AD10</f>
        <v>40726</v>
      </c>
      <c r="Q20" s="99"/>
      <c r="R20" s="99"/>
      <c r="S20" s="99"/>
      <c r="T20" s="99"/>
      <c r="U20" s="99"/>
      <c r="V20" s="100"/>
      <c r="W20" s="52">
        <f>AD15</f>
        <v>40755</v>
      </c>
      <c r="X20" s="50"/>
      <c r="Y20" s="50"/>
      <c r="Z20" s="50"/>
      <c r="AA20" s="50"/>
      <c r="AB20" s="50"/>
      <c r="AC20" s="51"/>
      <c r="AD20" s="101"/>
      <c r="AE20" s="102"/>
      <c r="AF20" s="102"/>
      <c r="AG20" s="102"/>
      <c r="AH20" s="102"/>
      <c r="AI20" s="102"/>
      <c r="AJ20" s="103"/>
      <c r="AK20" s="122">
        <v>40783</v>
      </c>
      <c r="AL20" s="99"/>
      <c r="AM20" s="99"/>
      <c r="AN20" s="99"/>
      <c r="AO20" s="99"/>
      <c r="AP20" s="99"/>
      <c r="AQ20" s="100"/>
      <c r="AR20" s="52">
        <v>40782</v>
      </c>
      <c r="AS20" s="50"/>
      <c r="AT20" s="50"/>
      <c r="AU20" s="50"/>
      <c r="AV20" s="50"/>
      <c r="AW20" s="50"/>
      <c r="AX20" s="51"/>
      <c r="AY20" s="52">
        <v>40726</v>
      </c>
      <c r="AZ20" s="50"/>
      <c r="BA20" s="50"/>
      <c r="BB20" s="50"/>
      <c r="BC20" s="50"/>
      <c r="BD20" s="50"/>
      <c r="BE20" s="51"/>
      <c r="BF20" s="52">
        <v>40755</v>
      </c>
      <c r="BG20" s="50"/>
      <c r="BH20" s="50"/>
      <c r="BI20" s="50"/>
      <c r="BJ20" s="50"/>
      <c r="BK20" s="50"/>
      <c r="BL20" s="51"/>
      <c r="BM20" s="104">
        <f>COUNTIF(I22:BL22,"○")</f>
        <v>5</v>
      </c>
      <c r="BN20" s="105"/>
      <c r="BO20" s="106">
        <f>COUNTIF(I22:BL22,"△")</f>
        <v>0</v>
      </c>
      <c r="BP20" s="105"/>
      <c r="BQ20" s="106">
        <f>COUNTIF(I22:BL22,"●")</f>
        <v>2</v>
      </c>
      <c r="BR20" s="107"/>
      <c r="BS20" s="104">
        <f>BM20*3+BO20*1</f>
        <v>15</v>
      </c>
      <c r="BT20" s="105"/>
      <c r="BU20" s="106">
        <f>I23+P23+W23+AK23+AR23+AY23+BF23</f>
        <v>15</v>
      </c>
      <c r="BV20" s="105"/>
      <c r="BW20" s="106">
        <f>O23+V23+AC23+AQ23+AX23+BE23+BL23</f>
        <v>10</v>
      </c>
      <c r="BX20" s="105"/>
      <c r="BY20" s="106">
        <f>BU20-BW20</f>
        <v>5</v>
      </c>
      <c r="BZ20" s="108"/>
      <c r="CA20" s="109">
        <v>3</v>
      </c>
      <c r="CB20" s="110"/>
    </row>
    <row r="21" spans="2:80" ht="16.5" customHeight="1">
      <c r="B21" s="57"/>
      <c r="C21" s="58"/>
      <c r="D21" s="58"/>
      <c r="E21" s="58"/>
      <c r="F21" s="58"/>
      <c r="G21" s="58"/>
      <c r="H21" s="59"/>
      <c r="I21" s="64" t="str">
        <f>AD6</f>
        <v>松山多目的運動広場</v>
      </c>
      <c r="J21" s="64"/>
      <c r="K21" s="64"/>
      <c r="L21" s="64"/>
      <c r="M21" s="64"/>
      <c r="N21" s="64"/>
      <c r="O21" s="65"/>
      <c r="P21" s="63" t="str">
        <f>AD11</f>
        <v>松山多目的運動広場</v>
      </c>
      <c r="Q21" s="64"/>
      <c r="R21" s="64"/>
      <c r="S21" s="64"/>
      <c r="T21" s="64"/>
      <c r="U21" s="64"/>
      <c r="V21" s="65"/>
      <c r="W21" s="63" t="str">
        <f>AD16</f>
        <v>港南小グラウンド</v>
      </c>
      <c r="X21" s="64"/>
      <c r="Y21" s="64"/>
      <c r="Z21" s="64"/>
      <c r="AA21" s="64"/>
      <c r="AB21" s="64"/>
      <c r="AC21" s="65"/>
      <c r="AD21" s="114"/>
      <c r="AE21" s="115"/>
      <c r="AF21" s="115"/>
      <c r="AG21" s="115"/>
      <c r="AH21" s="115"/>
      <c r="AI21" s="115"/>
      <c r="AJ21" s="116"/>
      <c r="AK21" s="124" t="s">
        <v>48</v>
      </c>
      <c r="AL21" s="64"/>
      <c r="AM21" s="64"/>
      <c r="AN21" s="64"/>
      <c r="AO21" s="64"/>
      <c r="AP21" s="64"/>
      <c r="AQ21" s="65"/>
      <c r="AR21" s="63" t="s">
        <v>33</v>
      </c>
      <c r="AS21" s="64"/>
      <c r="AT21" s="64"/>
      <c r="AU21" s="64"/>
      <c r="AV21" s="64"/>
      <c r="AW21" s="64"/>
      <c r="AX21" s="65"/>
      <c r="AY21" s="63" t="s">
        <v>48</v>
      </c>
      <c r="AZ21" s="64"/>
      <c r="BA21" s="64"/>
      <c r="BB21" s="64"/>
      <c r="BC21" s="64"/>
      <c r="BD21" s="64"/>
      <c r="BE21" s="65"/>
      <c r="BF21" s="63" t="s">
        <v>31</v>
      </c>
      <c r="BG21" s="64"/>
      <c r="BH21" s="64"/>
      <c r="BI21" s="64"/>
      <c r="BJ21" s="64"/>
      <c r="BK21" s="64"/>
      <c r="BL21" s="65"/>
      <c r="BM21" s="20"/>
      <c r="BN21" s="53"/>
      <c r="BO21" s="54"/>
      <c r="BP21" s="53"/>
      <c r="BQ21" s="54"/>
      <c r="BR21" s="21"/>
      <c r="BS21" s="20"/>
      <c r="BT21" s="53"/>
      <c r="BU21" s="54"/>
      <c r="BV21" s="53"/>
      <c r="BW21" s="54"/>
      <c r="BX21" s="53"/>
      <c r="BY21" s="54"/>
      <c r="BZ21" s="22"/>
      <c r="CA21" s="55"/>
      <c r="CB21" s="56"/>
    </row>
    <row r="22" spans="2:80" ht="16.5" customHeight="1">
      <c r="B22" s="57"/>
      <c r="C22" s="58"/>
      <c r="D22" s="58"/>
      <c r="E22" s="58"/>
      <c r="F22" s="58"/>
      <c r="G22" s="58"/>
      <c r="H22" s="59"/>
      <c r="I22" s="69"/>
      <c r="J22" s="69"/>
      <c r="K22" s="70" t="str">
        <f>IF(I23&gt;O23,"○",IF(I23=O23,"△","●"))</f>
        <v>●</v>
      </c>
      <c r="L22" s="70"/>
      <c r="M22" s="70"/>
      <c r="N22" s="69"/>
      <c r="O22" s="69"/>
      <c r="P22" s="68"/>
      <c r="Q22" s="69"/>
      <c r="R22" s="70" t="str">
        <f>IF(P23&gt;V23,"○",IF(P23=V23,"△","●"))</f>
        <v>●</v>
      </c>
      <c r="S22" s="70"/>
      <c r="T22" s="70"/>
      <c r="U22" s="69"/>
      <c r="V22" s="71"/>
      <c r="W22" s="68"/>
      <c r="X22" s="69"/>
      <c r="Y22" s="70" t="str">
        <f>IF(W23&gt;AC23,"○",IF(W23=AC23,"△","●"))</f>
        <v>○</v>
      </c>
      <c r="Z22" s="70"/>
      <c r="AA22" s="70"/>
      <c r="AB22" s="69"/>
      <c r="AC22" s="71"/>
      <c r="AD22" s="114"/>
      <c r="AE22" s="115"/>
      <c r="AF22" s="115"/>
      <c r="AG22" s="115"/>
      <c r="AH22" s="115"/>
      <c r="AI22" s="115"/>
      <c r="AJ22" s="116"/>
      <c r="AK22" s="68"/>
      <c r="AL22" s="69"/>
      <c r="AM22" s="70" t="str">
        <f>IF(AK23&gt;AQ23,"○",IF(AK23=AQ23,"△","●"))</f>
        <v>○</v>
      </c>
      <c r="AN22" s="70"/>
      <c r="AO22" s="70"/>
      <c r="AP22" s="69"/>
      <c r="AQ22" s="71"/>
      <c r="AR22" s="68"/>
      <c r="AS22" s="69"/>
      <c r="AT22" s="70" t="str">
        <f>IF(AR23&gt;AX23,"○",IF(AR23=AX23,"△","●"))</f>
        <v>○</v>
      </c>
      <c r="AU22" s="70"/>
      <c r="AV22" s="70"/>
      <c r="AW22" s="69"/>
      <c r="AX22" s="71"/>
      <c r="AY22" s="68"/>
      <c r="AZ22" s="69"/>
      <c r="BA22" s="70" t="str">
        <f>IF(AY23&gt;BE23,"○",IF(AY23=BE23,"△","●"))</f>
        <v>○</v>
      </c>
      <c r="BB22" s="70"/>
      <c r="BC22" s="70"/>
      <c r="BD22" s="69"/>
      <c r="BE22" s="71"/>
      <c r="BF22" s="68"/>
      <c r="BG22" s="69"/>
      <c r="BH22" s="70" t="str">
        <f>IF(BF23&gt;BL23,"○",IF(BF23=BL23,"△","●"))</f>
        <v>○</v>
      </c>
      <c r="BI22" s="70"/>
      <c r="BJ22" s="70"/>
      <c r="BK22" s="69"/>
      <c r="BL22" s="71"/>
      <c r="BM22" s="20"/>
      <c r="BN22" s="53"/>
      <c r="BO22" s="54"/>
      <c r="BP22" s="53"/>
      <c r="BQ22" s="54"/>
      <c r="BR22" s="21"/>
      <c r="BS22" s="20"/>
      <c r="BT22" s="53"/>
      <c r="BU22" s="54"/>
      <c r="BV22" s="53"/>
      <c r="BW22" s="54"/>
      <c r="BX22" s="53"/>
      <c r="BY22" s="54"/>
      <c r="BZ22" s="22"/>
      <c r="CA22" s="55"/>
      <c r="CB22" s="56"/>
    </row>
    <row r="23" spans="2:80" ht="16.5" customHeight="1">
      <c r="B23" s="57"/>
      <c r="C23" s="58"/>
      <c r="D23" s="58"/>
      <c r="E23" s="58"/>
      <c r="F23" s="58"/>
      <c r="G23" s="58"/>
      <c r="H23" s="59"/>
      <c r="I23" s="117">
        <f>SUM(K23:K24)</f>
        <v>0</v>
      </c>
      <c r="J23" s="75"/>
      <c r="K23" s="76">
        <f>AH8</f>
        <v>0</v>
      </c>
      <c r="L23" s="77" t="s">
        <v>39</v>
      </c>
      <c r="M23" s="76">
        <f>AF8</f>
        <v>0</v>
      </c>
      <c r="N23" s="75"/>
      <c r="O23" s="117">
        <f>SUM(M23:M24)</f>
        <v>2</v>
      </c>
      <c r="P23" s="74">
        <f>SUM(R23:R24)</f>
        <v>1</v>
      </c>
      <c r="Q23" s="75"/>
      <c r="R23" s="76">
        <f>AH13</f>
        <v>1</v>
      </c>
      <c r="S23" s="77" t="s">
        <v>39</v>
      </c>
      <c r="T23" s="76">
        <f>AF13</f>
        <v>0</v>
      </c>
      <c r="U23" s="75"/>
      <c r="V23" s="78">
        <f>SUM(T23:T24)</f>
        <v>3</v>
      </c>
      <c r="W23" s="74">
        <f>SUM(Y23:Y24)</f>
        <v>2</v>
      </c>
      <c r="X23" s="75"/>
      <c r="Y23" s="76">
        <f>AH18</f>
        <v>1</v>
      </c>
      <c r="Z23" s="77" t="s">
        <v>39</v>
      </c>
      <c r="AA23" s="76">
        <f>AF18</f>
        <v>0</v>
      </c>
      <c r="AB23" s="75"/>
      <c r="AC23" s="78">
        <f>SUM(AA23:AA24)</f>
        <v>0</v>
      </c>
      <c r="AD23" s="114"/>
      <c r="AE23" s="115"/>
      <c r="AF23" s="115"/>
      <c r="AG23" s="115"/>
      <c r="AH23" s="115"/>
      <c r="AI23" s="115"/>
      <c r="AJ23" s="116"/>
      <c r="AK23" s="74">
        <f>SUM(AM23:AM24)</f>
        <v>2</v>
      </c>
      <c r="AL23" s="75"/>
      <c r="AM23" s="76">
        <v>0</v>
      </c>
      <c r="AN23" s="77" t="s">
        <v>39</v>
      </c>
      <c r="AO23" s="76">
        <v>0</v>
      </c>
      <c r="AP23" s="75"/>
      <c r="AQ23" s="78">
        <f>SUM(AO23:AO24)</f>
        <v>1</v>
      </c>
      <c r="AR23" s="74">
        <f>SUM(AT23:AT24)</f>
        <v>4</v>
      </c>
      <c r="AS23" s="75"/>
      <c r="AT23" s="76">
        <v>1</v>
      </c>
      <c r="AU23" s="77" t="s">
        <v>39</v>
      </c>
      <c r="AV23" s="76">
        <v>0</v>
      </c>
      <c r="AW23" s="75"/>
      <c r="AX23" s="78">
        <f>SUM(AV23:AV24)</f>
        <v>0</v>
      </c>
      <c r="AY23" s="74">
        <f>SUM(BA23:BA24)</f>
        <v>3</v>
      </c>
      <c r="AZ23" s="75"/>
      <c r="BA23" s="76">
        <v>3</v>
      </c>
      <c r="BB23" s="77" t="s">
        <v>39</v>
      </c>
      <c r="BC23" s="76">
        <v>0</v>
      </c>
      <c r="BD23" s="75"/>
      <c r="BE23" s="78">
        <f>SUM(BC23:BC24)</f>
        <v>2</v>
      </c>
      <c r="BF23" s="74">
        <f>SUM(BH23:BH24)</f>
        <v>3</v>
      </c>
      <c r="BG23" s="75"/>
      <c r="BH23" s="76">
        <v>2</v>
      </c>
      <c r="BI23" s="77" t="s">
        <v>39</v>
      </c>
      <c r="BJ23" s="76">
        <v>1</v>
      </c>
      <c r="BK23" s="75"/>
      <c r="BL23" s="78">
        <f>SUM(BJ23:BJ24)</f>
        <v>2</v>
      </c>
      <c r="BM23" s="20"/>
      <c r="BN23" s="53"/>
      <c r="BO23" s="54"/>
      <c r="BP23" s="53"/>
      <c r="BQ23" s="54"/>
      <c r="BR23" s="21"/>
      <c r="BS23" s="20"/>
      <c r="BT23" s="53"/>
      <c r="BU23" s="54"/>
      <c r="BV23" s="53"/>
      <c r="BW23" s="54"/>
      <c r="BX23" s="53"/>
      <c r="BY23" s="54"/>
      <c r="BZ23" s="22"/>
      <c r="CA23" s="55"/>
      <c r="CB23" s="56"/>
    </row>
    <row r="24" spans="2:80" ht="16.5" customHeight="1">
      <c r="B24" s="79"/>
      <c r="C24" s="80"/>
      <c r="D24" s="80"/>
      <c r="E24" s="80"/>
      <c r="F24" s="80"/>
      <c r="G24" s="80"/>
      <c r="H24" s="81"/>
      <c r="I24" s="118"/>
      <c r="J24" s="85"/>
      <c r="K24" s="86">
        <f>AH9</f>
        <v>0</v>
      </c>
      <c r="L24" s="87" t="s">
        <v>39</v>
      </c>
      <c r="M24" s="86">
        <f>AF9</f>
        <v>2</v>
      </c>
      <c r="N24" s="85"/>
      <c r="O24" s="118"/>
      <c r="P24" s="84"/>
      <c r="Q24" s="85"/>
      <c r="R24" s="86">
        <f>AH14</f>
        <v>0</v>
      </c>
      <c r="S24" s="87" t="s">
        <v>39</v>
      </c>
      <c r="T24" s="86">
        <f>AF14</f>
        <v>3</v>
      </c>
      <c r="U24" s="85"/>
      <c r="V24" s="88"/>
      <c r="W24" s="84"/>
      <c r="X24" s="85"/>
      <c r="Y24" s="86">
        <f>AH19</f>
        <v>1</v>
      </c>
      <c r="Z24" s="87" t="s">
        <v>39</v>
      </c>
      <c r="AA24" s="86">
        <f>AF19</f>
        <v>0</v>
      </c>
      <c r="AB24" s="85"/>
      <c r="AC24" s="88"/>
      <c r="AD24" s="119"/>
      <c r="AE24" s="120"/>
      <c r="AF24" s="120"/>
      <c r="AG24" s="120"/>
      <c r="AH24" s="120"/>
      <c r="AI24" s="120"/>
      <c r="AJ24" s="121"/>
      <c r="AK24" s="84"/>
      <c r="AL24" s="85"/>
      <c r="AM24" s="86">
        <v>2</v>
      </c>
      <c r="AN24" s="87" t="s">
        <v>39</v>
      </c>
      <c r="AO24" s="86">
        <v>1</v>
      </c>
      <c r="AP24" s="85"/>
      <c r="AQ24" s="88"/>
      <c r="AR24" s="84"/>
      <c r="AS24" s="85"/>
      <c r="AT24" s="86">
        <v>3</v>
      </c>
      <c r="AU24" s="87" t="s">
        <v>39</v>
      </c>
      <c r="AV24" s="86">
        <v>0</v>
      </c>
      <c r="AW24" s="85"/>
      <c r="AX24" s="88"/>
      <c r="AY24" s="84"/>
      <c r="AZ24" s="85"/>
      <c r="BA24" s="86">
        <v>0</v>
      </c>
      <c r="BB24" s="87" t="s">
        <v>39</v>
      </c>
      <c r="BC24" s="86">
        <v>2</v>
      </c>
      <c r="BD24" s="85"/>
      <c r="BE24" s="88"/>
      <c r="BF24" s="84"/>
      <c r="BG24" s="85"/>
      <c r="BH24" s="86">
        <v>1</v>
      </c>
      <c r="BI24" s="87" t="s">
        <v>39</v>
      </c>
      <c r="BJ24" s="86">
        <v>1</v>
      </c>
      <c r="BK24" s="85"/>
      <c r="BL24" s="88"/>
      <c r="BM24" s="89"/>
      <c r="BN24" s="90"/>
      <c r="BO24" s="91"/>
      <c r="BP24" s="90"/>
      <c r="BQ24" s="91"/>
      <c r="BR24" s="92"/>
      <c r="BS24" s="89"/>
      <c r="BT24" s="90"/>
      <c r="BU24" s="91"/>
      <c r="BV24" s="90"/>
      <c r="BW24" s="91"/>
      <c r="BX24" s="90"/>
      <c r="BY24" s="91"/>
      <c r="BZ24" s="93"/>
      <c r="CA24" s="94"/>
      <c r="CB24" s="95"/>
    </row>
    <row r="25" spans="2:80" ht="16.5" customHeight="1">
      <c r="B25" s="96" t="s">
        <v>9</v>
      </c>
      <c r="C25" s="97"/>
      <c r="D25" s="97"/>
      <c r="E25" s="97"/>
      <c r="F25" s="97"/>
      <c r="G25" s="97"/>
      <c r="H25" s="98"/>
      <c r="I25" s="50">
        <f>AK5</f>
        <v>40789</v>
      </c>
      <c r="J25" s="50"/>
      <c r="K25" s="50"/>
      <c r="L25" s="50"/>
      <c r="M25" s="50"/>
      <c r="N25" s="50"/>
      <c r="O25" s="51"/>
      <c r="P25" s="52">
        <f>AK10</f>
        <v>40789</v>
      </c>
      <c r="Q25" s="50"/>
      <c r="R25" s="50"/>
      <c r="S25" s="50"/>
      <c r="T25" s="50"/>
      <c r="U25" s="50"/>
      <c r="V25" s="51"/>
      <c r="W25" s="52">
        <f>AK15</f>
        <v>40727</v>
      </c>
      <c r="X25" s="50"/>
      <c r="Y25" s="50"/>
      <c r="Z25" s="50"/>
      <c r="AA25" s="50"/>
      <c r="AB25" s="50"/>
      <c r="AC25" s="51"/>
      <c r="AD25" s="122">
        <f>AK20</f>
        <v>40783</v>
      </c>
      <c r="AE25" s="99"/>
      <c r="AF25" s="99"/>
      <c r="AG25" s="99"/>
      <c r="AH25" s="99"/>
      <c r="AI25" s="99"/>
      <c r="AJ25" s="100"/>
      <c r="AK25" s="101"/>
      <c r="AL25" s="102"/>
      <c r="AM25" s="102"/>
      <c r="AN25" s="102"/>
      <c r="AO25" s="102"/>
      <c r="AP25" s="102"/>
      <c r="AQ25" s="103"/>
      <c r="AR25" s="52">
        <v>40727</v>
      </c>
      <c r="AS25" s="50"/>
      <c r="AT25" s="50"/>
      <c r="AU25" s="50"/>
      <c r="AV25" s="50"/>
      <c r="AW25" s="50"/>
      <c r="AX25" s="51"/>
      <c r="AY25" s="122">
        <v>40783</v>
      </c>
      <c r="AZ25" s="99"/>
      <c r="BA25" s="99"/>
      <c r="BB25" s="99"/>
      <c r="BC25" s="99"/>
      <c r="BD25" s="99"/>
      <c r="BE25" s="100"/>
      <c r="BF25" s="52">
        <v>40789</v>
      </c>
      <c r="BG25" s="50"/>
      <c r="BH25" s="50"/>
      <c r="BI25" s="50"/>
      <c r="BJ25" s="50"/>
      <c r="BK25" s="50"/>
      <c r="BL25" s="51"/>
      <c r="BM25" s="104">
        <f>COUNTIF(I27:BL27,"○")</f>
        <v>1</v>
      </c>
      <c r="BN25" s="105"/>
      <c r="BO25" s="106">
        <f>COUNTIF(I27:BL27,"△")</f>
        <v>1</v>
      </c>
      <c r="BP25" s="105"/>
      <c r="BQ25" s="106">
        <f>COUNTIF(I27:BL27,"●")</f>
        <v>5</v>
      </c>
      <c r="BR25" s="107"/>
      <c r="BS25" s="104">
        <f>BM25*3+BO25*1</f>
        <v>4</v>
      </c>
      <c r="BT25" s="105"/>
      <c r="BU25" s="106">
        <f>I28+P28+W28+AD28+AR28+AY28+BF28</f>
        <v>6</v>
      </c>
      <c r="BV25" s="105"/>
      <c r="BW25" s="106">
        <f>O28+V28+AC28+AJ28+AX28+BE28+BL28</f>
        <v>12</v>
      </c>
      <c r="BX25" s="105"/>
      <c r="BY25" s="106">
        <f>BU25-BW25</f>
        <v>-6</v>
      </c>
      <c r="BZ25" s="108"/>
      <c r="CA25" s="109">
        <f>RANK(BS25,$BS$5:$BT$44,0)</f>
        <v>7</v>
      </c>
      <c r="CB25" s="110"/>
    </row>
    <row r="26" spans="2:80" ht="16.5" customHeight="1">
      <c r="B26" s="57"/>
      <c r="C26" s="58"/>
      <c r="D26" s="58"/>
      <c r="E26" s="58"/>
      <c r="F26" s="58"/>
      <c r="G26" s="58"/>
      <c r="H26" s="59"/>
      <c r="I26" s="64" t="str">
        <f>AK6</f>
        <v>松陵小グラウンド</v>
      </c>
      <c r="J26" s="64"/>
      <c r="K26" s="64"/>
      <c r="L26" s="64"/>
      <c r="M26" s="64"/>
      <c r="N26" s="64"/>
      <c r="O26" s="65"/>
      <c r="P26" s="63" t="str">
        <f>AK11</f>
        <v>松陵小グラウンド</v>
      </c>
      <c r="Q26" s="64"/>
      <c r="R26" s="64"/>
      <c r="S26" s="64"/>
      <c r="T26" s="64"/>
      <c r="U26" s="64"/>
      <c r="V26" s="65"/>
      <c r="W26" s="63" t="str">
        <f>AK16</f>
        <v>港南小グラウンド</v>
      </c>
      <c r="X26" s="64"/>
      <c r="Y26" s="64"/>
      <c r="Z26" s="64"/>
      <c r="AA26" s="64"/>
      <c r="AB26" s="64"/>
      <c r="AC26" s="65"/>
      <c r="AD26" s="125" t="str">
        <f>AK21</f>
        <v>松山多目的運動広場</v>
      </c>
      <c r="AE26" s="126"/>
      <c r="AF26" s="126"/>
      <c r="AG26" s="126"/>
      <c r="AH26" s="126"/>
      <c r="AI26" s="126"/>
      <c r="AJ26" s="127"/>
      <c r="AK26" s="114"/>
      <c r="AL26" s="115"/>
      <c r="AM26" s="115"/>
      <c r="AN26" s="115"/>
      <c r="AO26" s="115"/>
      <c r="AP26" s="115"/>
      <c r="AQ26" s="116"/>
      <c r="AR26" s="63" t="s">
        <v>31</v>
      </c>
      <c r="AS26" s="64"/>
      <c r="AT26" s="64"/>
      <c r="AU26" s="64"/>
      <c r="AV26" s="64"/>
      <c r="AW26" s="64"/>
      <c r="AX26" s="65"/>
      <c r="AY26" s="124" t="s">
        <v>48</v>
      </c>
      <c r="AZ26" s="64"/>
      <c r="BA26" s="64"/>
      <c r="BB26" s="64"/>
      <c r="BC26" s="64"/>
      <c r="BD26" s="64"/>
      <c r="BE26" s="65"/>
      <c r="BF26" s="63" t="s">
        <v>33</v>
      </c>
      <c r="BG26" s="64"/>
      <c r="BH26" s="64"/>
      <c r="BI26" s="64"/>
      <c r="BJ26" s="64"/>
      <c r="BK26" s="64"/>
      <c r="BL26" s="65"/>
      <c r="BM26" s="20"/>
      <c r="BN26" s="53"/>
      <c r="BO26" s="54"/>
      <c r="BP26" s="53"/>
      <c r="BQ26" s="54"/>
      <c r="BR26" s="21"/>
      <c r="BS26" s="20"/>
      <c r="BT26" s="53"/>
      <c r="BU26" s="54"/>
      <c r="BV26" s="53"/>
      <c r="BW26" s="54"/>
      <c r="BX26" s="53"/>
      <c r="BY26" s="54"/>
      <c r="BZ26" s="22"/>
      <c r="CA26" s="55"/>
      <c r="CB26" s="56"/>
    </row>
    <row r="27" spans="2:80" ht="16.5" customHeight="1">
      <c r="B27" s="57"/>
      <c r="C27" s="58"/>
      <c r="D27" s="58"/>
      <c r="E27" s="58"/>
      <c r="F27" s="58"/>
      <c r="G27" s="58"/>
      <c r="H27" s="59"/>
      <c r="I27" s="69"/>
      <c r="J27" s="69"/>
      <c r="K27" s="70" t="str">
        <f>IF(I28&gt;O28,"○",IF(I28=O28,"△","●"))</f>
        <v>●</v>
      </c>
      <c r="L27" s="70"/>
      <c r="M27" s="70"/>
      <c r="N27" s="69"/>
      <c r="O27" s="69"/>
      <c r="P27" s="68"/>
      <c r="Q27" s="69"/>
      <c r="R27" s="70" t="str">
        <f>IF(P28&gt;V28,"○",IF(P28=V28,"△","●"))</f>
        <v>●</v>
      </c>
      <c r="S27" s="70"/>
      <c r="T27" s="70"/>
      <c r="U27" s="69"/>
      <c r="V27" s="71"/>
      <c r="W27" s="68"/>
      <c r="X27" s="69"/>
      <c r="Y27" s="70" t="str">
        <f>IF(W28&gt;AC28,"○",IF(W28=AC28,"△","●"))</f>
        <v>○</v>
      </c>
      <c r="Z27" s="123"/>
      <c r="AA27" s="70"/>
      <c r="AB27" s="69"/>
      <c r="AC27" s="71"/>
      <c r="AD27" s="68"/>
      <c r="AE27" s="69"/>
      <c r="AF27" s="70" t="str">
        <f>IF(AD28&gt;AJ28,"○",IF(AD28=AJ28,"△","●"))</f>
        <v>●</v>
      </c>
      <c r="AG27" s="70"/>
      <c r="AH27" s="70"/>
      <c r="AI27" s="69"/>
      <c r="AJ27" s="71"/>
      <c r="AK27" s="114"/>
      <c r="AL27" s="115"/>
      <c r="AM27" s="115"/>
      <c r="AN27" s="115"/>
      <c r="AO27" s="115"/>
      <c r="AP27" s="115"/>
      <c r="AQ27" s="116"/>
      <c r="AR27" s="68"/>
      <c r="AS27" s="69"/>
      <c r="AT27" s="70" t="str">
        <f>IF(AR28&gt;AX28,"○",IF(AR28=AX28,"△","●"))</f>
        <v>●</v>
      </c>
      <c r="AU27" s="70"/>
      <c r="AV27" s="70"/>
      <c r="AW27" s="69"/>
      <c r="AX27" s="71"/>
      <c r="AY27" s="68"/>
      <c r="AZ27" s="69"/>
      <c r="BA27" s="70" t="str">
        <f>IF(AY28&gt;BE28,"○",IF(AY28=BE28,"△","●"))</f>
        <v>●</v>
      </c>
      <c r="BB27" s="70"/>
      <c r="BC27" s="70"/>
      <c r="BD27" s="69"/>
      <c r="BE27" s="71"/>
      <c r="BF27" s="68"/>
      <c r="BG27" s="69"/>
      <c r="BH27" s="70" t="str">
        <f>IF(BF28&gt;BL28,"○",IF(BF28=BL28,"△","●"))</f>
        <v>△</v>
      </c>
      <c r="BI27" s="70"/>
      <c r="BJ27" s="70"/>
      <c r="BK27" s="69"/>
      <c r="BL27" s="71"/>
      <c r="BM27" s="20"/>
      <c r="BN27" s="53"/>
      <c r="BO27" s="54"/>
      <c r="BP27" s="53"/>
      <c r="BQ27" s="54"/>
      <c r="BR27" s="21"/>
      <c r="BS27" s="20"/>
      <c r="BT27" s="53"/>
      <c r="BU27" s="54"/>
      <c r="BV27" s="53"/>
      <c r="BW27" s="54"/>
      <c r="BX27" s="53"/>
      <c r="BY27" s="54"/>
      <c r="BZ27" s="22"/>
      <c r="CA27" s="55"/>
      <c r="CB27" s="56"/>
    </row>
    <row r="28" spans="2:80" ht="16.5" customHeight="1">
      <c r="B28" s="57"/>
      <c r="C28" s="58"/>
      <c r="D28" s="58"/>
      <c r="E28" s="58"/>
      <c r="F28" s="58"/>
      <c r="G28" s="58"/>
      <c r="H28" s="59"/>
      <c r="I28" s="117">
        <f>SUM(K28:K29)</f>
        <v>0</v>
      </c>
      <c r="J28" s="75"/>
      <c r="K28" s="76">
        <f>AO8</f>
        <v>0</v>
      </c>
      <c r="L28" s="77" t="s">
        <v>40</v>
      </c>
      <c r="M28" s="76">
        <f>AM8</f>
        <v>0</v>
      </c>
      <c r="N28" s="75"/>
      <c r="O28" s="117">
        <f>SUM(M28:M29)</f>
        <v>1</v>
      </c>
      <c r="P28" s="74">
        <f>SUM(R28:R29)</f>
        <v>0</v>
      </c>
      <c r="Q28" s="75"/>
      <c r="R28" s="76">
        <f>AO13</f>
        <v>0</v>
      </c>
      <c r="S28" s="77" t="s">
        <v>40</v>
      </c>
      <c r="T28" s="76">
        <f>AM13</f>
        <v>1</v>
      </c>
      <c r="U28" s="75"/>
      <c r="V28" s="78">
        <f>SUM(T28:T29)</f>
        <v>2</v>
      </c>
      <c r="W28" s="74">
        <f>SUM(Y28:Y29)</f>
        <v>3</v>
      </c>
      <c r="X28" s="75"/>
      <c r="Y28" s="76">
        <f>AO18</f>
        <v>1</v>
      </c>
      <c r="Z28" s="77" t="s">
        <v>40</v>
      </c>
      <c r="AA28" s="76">
        <f>AM18</f>
        <v>0</v>
      </c>
      <c r="AB28" s="75"/>
      <c r="AC28" s="78">
        <f>SUM(AA28:AA29)</f>
        <v>0</v>
      </c>
      <c r="AD28" s="74">
        <f>SUM(AF28:AF29)</f>
        <v>1</v>
      </c>
      <c r="AE28" s="75"/>
      <c r="AF28" s="76">
        <f>AO23</f>
        <v>0</v>
      </c>
      <c r="AG28" s="77" t="s">
        <v>40</v>
      </c>
      <c r="AH28" s="76">
        <f>AM23</f>
        <v>0</v>
      </c>
      <c r="AI28" s="75"/>
      <c r="AJ28" s="78">
        <f>SUM(AH28:AH29)</f>
        <v>2</v>
      </c>
      <c r="AK28" s="114"/>
      <c r="AL28" s="115"/>
      <c r="AM28" s="115"/>
      <c r="AN28" s="115"/>
      <c r="AO28" s="115"/>
      <c r="AP28" s="115"/>
      <c r="AQ28" s="116"/>
      <c r="AR28" s="74">
        <f>SUM(AT28:AT29)</f>
        <v>0</v>
      </c>
      <c r="AS28" s="75"/>
      <c r="AT28" s="76">
        <v>0</v>
      </c>
      <c r="AU28" s="77" t="s">
        <v>40</v>
      </c>
      <c r="AV28" s="76">
        <v>1</v>
      </c>
      <c r="AW28" s="75"/>
      <c r="AX28" s="78">
        <f>SUM(AV28:AV29)</f>
        <v>3</v>
      </c>
      <c r="AY28" s="74">
        <f>SUM(BA28:BA29)</f>
        <v>1</v>
      </c>
      <c r="AZ28" s="75"/>
      <c r="BA28" s="76">
        <v>1</v>
      </c>
      <c r="BB28" s="77" t="s">
        <v>40</v>
      </c>
      <c r="BC28" s="76">
        <v>1</v>
      </c>
      <c r="BD28" s="75"/>
      <c r="BE28" s="78">
        <f>SUM(BC28:BC29)</f>
        <v>3</v>
      </c>
      <c r="BF28" s="74">
        <f>SUM(BH28:BH29)</f>
        <v>1</v>
      </c>
      <c r="BG28" s="75"/>
      <c r="BH28" s="76">
        <v>0</v>
      </c>
      <c r="BI28" s="77" t="s">
        <v>40</v>
      </c>
      <c r="BJ28" s="76">
        <v>1</v>
      </c>
      <c r="BK28" s="75"/>
      <c r="BL28" s="78">
        <f>SUM(BJ28:BJ29)</f>
        <v>1</v>
      </c>
      <c r="BM28" s="20"/>
      <c r="BN28" s="53"/>
      <c r="BO28" s="54"/>
      <c r="BP28" s="53"/>
      <c r="BQ28" s="54"/>
      <c r="BR28" s="21"/>
      <c r="BS28" s="20"/>
      <c r="BT28" s="53"/>
      <c r="BU28" s="54"/>
      <c r="BV28" s="53"/>
      <c r="BW28" s="54"/>
      <c r="BX28" s="53"/>
      <c r="BY28" s="54"/>
      <c r="BZ28" s="22"/>
      <c r="CA28" s="55"/>
      <c r="CB28" s="56"/>
    </row>
    <row r="29" spans="2:80" ht="16.5" customHeight="1">
      <c r="B29" s="79"/>
      <c r="C29" s="80"/>
      <c r="D29" s="80"/>
      <c r="E29" s="80"/>
      <c r="F29" s="80"/>
      <c r="G29" s="80"/>
      <c r="H29" s="81"/>
      <c r="I29" s="118"/>
      <c r="J29" s="85"/>
      <c r="K29" s="86">
        <f>AO9</f>
        <v>0</v>
      </c>
      <c r="L29" s="87" t="s">
        <v>40</v>
      </c>
      <c r="M29" s="86">
        <f>AM9</f>
        <v>1</v>
      </c>
      <c r="N29" s="85"/>
      <c r="O29" s="118"/>
      <c r="P29" s="84"/>
      <c r="Q29" s="85"/>
      <c r="R29" s="86">
        <f>AO14</f>
        <v>0</v>
      </c>
      <c r="S29" s="87" t="s">
        <v>40</v>
      </c>
      <c r="T29" s="86">
        <f>AM14</f>
        <v>1</v>
      </c>
      <c r="U29" s="85"/>
      <c r="V29" s="88"/>
      <c r="W29" s="84"/>
      <c r="X29" s="85"/>
      <c r="Y29" s="86">
        <f>AO19</f>
        <v>2</v>
      </c>
      <c r="Z29" s="87" t="s">
        <v>40</v>
      </c>
      <c r="AA29" s="86">
        <f>AM19</f>
        <v>0</v>
      </c>
      <c r="AB29" s="85"/>
      <c r="AC29" s="88"/>
      <c r="AD29" s="84"/>
      <c r="AE29" s="85"/>
      <c r="AF29" s="86">
        <f>AO24</f>
        <v>1</v>
      </c>
      <c r="AG29" s="87" t="s">
        <v>40</v>
      </c>
      <c r="AH29" s="86">
        <f>AM24</f>
        <v>2</v>
      </c>
      <c r="AI29" s="85"/>
      <c r="AJ29" s="88"/>
      <c r="AK29" s="119"/>
      <c r="AL29" s="120"/>
      <c r="AM29" s="120"/>
      <c r="AN29" s="120"/>
      <c r="AO29" s="120"/>
      <c r="AP29" s="120"/>
      <c r="AQ29" s="121"/>
      <c r="AR29" s="84"/>
      <c r="AS29" s="85"/>
      <c r="AT29" s="86">
        <v>0</v>
      </c>
      <c r="AU29" s="87" t="s">
        <v>40</v>
      </c>
      <c r="AV29" s="86">
        <v>2</v>
      </c>
      <c r="AW29" s="85"/>
      <c r="AX29" s="88"/>
      <c r="AY29" s="84"/>
      <c r="AZ29" s="85"/>
      <c r="BA29" s="86">
        <v>0</v>
      </c>
      <c r="BB29" s="87" t="s">
        <v>40</v>
      </c>
      <c r="BC29" s="86">
        <v>2</v>
      </c>
      <c r="BD29" s="85"/>
      <c r="BE29" s="88"/>
      <c r="BF29" s="84"/>
      <c r="BG29" s="85"/>
      <c r="BH29" s="86">
        <v>1</v>
      </c>
      <c r="BI29" s="87" t="s">
        <v>40</v>
      </c>
      <c r="BJ29" s="86">
        <v>0</v>
      </c>
      <c r="BK29" s="85"/>
      <c r="BL29" s="88"/>
      <c r="BM29" s="89"/>
      <c r="BN29" s="90"/>
      <c r="BO29" s="91"/>
      <c r="BP29" s="90"/>
      <c r="BQ29" s="91"/>
      <c r="BR29" s="92"/>
      <c r="BS29" s="89"/>
      <c r="BT29" s="90"/>
      <c r="BU29" s="91"/>
      <c r="BV29" s="90"/>
      <c r="BW29" s="91"/>
      <c r="BX29" s="90"/>
      <c r="BY29" s="91"/>
      <c r="BZ29" s="93"/>
      <c r="CA29" s="94"/>
      <c r="CB29" s="95"/>
    </row>
    <row r="30" spans="2:80" ht="16.5" customHeight="1">
      <c r="B30" s="96" t="s">
        <v>45</v>
      </c>
      <c r="C30" s="97"/>
      <c r="D30" s="97"/>
      <c r="E30" s="97"/>
      <c r="F30" s="97"/>
      <c r="G30" s="97"/>
      <c r="H30" s="98"/>
      <c r="I30" s="50">
        <f>AR5</f>
        <v>40782</v>
      </c>
      <c r="J30" s="50"/>
      <c r="K30" s="50"/>
      <c r="L30" s="50"/>
      <c r="M30" s="50"/>
      <c r="N30" s="50"/>
      <c r="O30" s="51"/>
      <c r="P30" s="122">
        <f>AR10</f>
        <v>40741</v>
      </c>
      <c r="Q30" s="99"/>
      <c r="R30" s="99"/>
      <c r="S30" s="99"/>
      <c r="T30" s="99"/>
      <c r="U30" s="99"/>
      <c r="V30" s="100"/>
      <c r="W30" s="52">
        <f>AR15</f>
        <v>40727</v>
      </c>
      <c r="X30" s="50"/>
      <c r="Y30" s="50"/>
      <c r="Z30" s="50"/>
      <c r="AA30" s="50"/>
      <c r="AB30" s="50"/>
      <c r="AC30" s="51"/>
      <c r="AD30" s="122">
        <f>AR20</f>
        <v>40782</v>
      </c>
      <c r="AE30" s="99"/>
      <c r="AF30" s="99"/>
      <c r="AG30" s="99"/>
      <c r="AH30" s="99"/>
      <c r="AI30" s="99"/>
      <c r="AJ30" s="100"/>
      <c r="AK30" s="122">
        <f>AR25</f>
        <v>40727</v>
      </c>
      <c r="AL30" s="99"/>
      <c r="AM30" s="99"/>
      <c r="AN30" s="99"/>
      <c r="AO30" s="99"/>
      <c r="AP30" s="99"/>
      <c r="AQ30" s="100"/>
      <c r="AR30" s="101"/>
      <c r="AS30" s="102"/>
      <c r="AT30" s="102"/>
      <c r="AU30" s="102"/>
      <c r="AV30" s="102"/>
      <c r="AW30" s="102"/>
      <c r="AX30" s="103"/>
      <c r="AY30" s="52">
        <v>40719</v>
      </c>
      <c r="AZ30" s="50"/>
      <c r="BA30" s="50"/>
      <c r="BB30" s="50"/>
      <c r="BC30" s="50"/>
      <c r="BD30" s="50"/>
      <c r="BE30" s="51"/>
      <c r="BF30" s="52">
        <v>40719</v>
      </c>
      <c r="BG30" s="50"/>
      <c r="BH30" s="50"/>
      <c r="BI30" s="50"/>
      <c r="BJ30" s="50"/>
      <c r="BK30" s="50"/>
      <c r="BL30" s="51"/>
      <c r="BM30" s="104">
        <f>COUNTIF(I32:BL32,"○")</f>
        <v>3</v>
      </c>
      <c r="BN30" s="105"/>
      <c r="BO30" s="106">
        <f>COUNTIF(I32:BL32,"△")</f>
        <v>0</v>
      </c>
      <c r="BP30" s="105"/>
      <c r="BQ30" s="106">
        <f>COUNTIF(I32:BL32,"●")</f>
        <v>4</v>
      </c>
      <c r="BR30" s="107"/>
      <c r="BS30" s="104">
        <f>BM30*3+BO30*1</f>
        <v>9</v>
      </c>
      <c r="BT30" s="105"/>
      <c r="BU30" s="106">
        <f>I33+P33+W33+AD33+AK33+AY33+BF33</f>
        <v>12</v>
      </c>
      <c r="BV30" s="105"/>
      <c r="BW30" s="106">
        <f>O33+V33+AC33+AJ33+AQ33+BE33+BL33</f>
        <v>16</v>
      </c>
      <c r="BX30" s="105"/>
      <c r="BY30" s="106">
        <f>BU30-BW30</f>
        <v>-4</v>
      </c>
      <c r="BZ30" s="108"/>
      <c r="CA30" s="109">
        <f>RANK(BS30,$BS$5:$BT$44,0)</f>
        <v>5</v>
      </c>
      <c r="CB30" s="110"/>
    </row>
    <row r="31" spans="2:80" ht="16.5" customHeight="1">
      <c r="B31" s="57"/>
      <c r="C31" s="58"/>
      <c r="D31" s="58"/>
      <c r="E31" s="58"/>
      <c r="F31" s="58"/>
      <c r="G31" s="58"/>
      <c r="H31" s="59"/>
      <c r="I31" s="64" t="str">
        <f>AR6</f>
        <v>松陵小グラウンド</v>
      </c>
      <c r="J31" s="64"/>
      <c r="K31" s="64"/>
      <c r="L31" s="64"/>
      <c r="M31" s="64"/>
      <c r="N31" s="64"/>
      <c r="O31" s="65"/>
      <c r="P31" s="63" t="str">
        <f>AR11</f>
        <v>松山多目的運動広場</v>
      </c>
      <c r="Q31" s="64"/>
      <c r="R31" s="64"/>
      <c r="S31" s="64"/>
      <c r="T31" s="64"/>
      <c r="U31" s="64"/>
      <c r="V31" s="65"/>
      <c r="W31" s="63" t="str">
        <f>AR16</f>
        <v>港南小グラウンド</v>
      </c>
      <c r="X31" s="64"/>
      <c r="Y31" s="64"/>
      <c r="Z31" s="64"/>
      <c r="AA31" s="64"/>
      <c r="AB31" s="64"/>
      <c r="AC31" s="65"/>
      <c r="AD31" s="63" t="str">
        <f>AR21</f>
        <v>松陵小グラウンド</v>
      </c>
      <c r="AE31" s="64"/>
      <c r="AF31" s="64"/>
      <c r="AG31" s="64"/>
      <c r="AH31" s="64"/>
      <c r="AI31" s="64"/>
      <c r="AJ31" s="65"/>
      <c r="AK31" s="63" t="str">
        <f>AR26</f>
        <v>港南小グラウンド</v>
      </c>
      <c r="AL31" s="64"/>
      <c r="AM31" s="64"/>
      <c r="AN31" s="64"/>
      <c r="AO31" s="64"/>
      <c r="AP31" s="64"/>
      <c r="AQ31" s="65"/>
      <c r="AR31" s="114"/>
      <c r="AS31" s="115"/>
      <c r="AT31" s="115"/>
      <c r="AU31" s="115"/>
      <c r="AV31" s="115"/>
      <c r="AW31" s="115"/>
      <c r="AX31" s="116"/>
      <c r="AY31" s="63" t="s">
        <v>48</v>
      </c>
      <c r="AZ31" s="64"/>
      <c r="BA31" s="64"/>
      <c r="BB31" s="64"/>
      <c r="BC31" s="64"/>
      <c r="BD31" s="64"/>
      <c r="BE31" s="65"/>
      <c r="BF31" s="63" t="s">
        <v>48</v>
      </c>
      <c r="BG31" s="64"/>
      <c r="BH31" s="64"/>
      <c r="BI31" s="64"/>
      <c r="BJ31" s="64"/>
      <c r="BK31" s="64"/>
      <c r="BL31" s="65"/>
      <c r="BM31" s="20"/>
      <c r="BN31" s="53"/>
      <c r="BO31" s="54"/>
      <c r="BP31" s="53"/>
      <c r="BQ31" s="54"/>
      <c r="BR31" s="21"/>
      <c r="BS31" s="20"/>
      <c r="BT31" s="53"/>
      <c r="BU31" s="54"/>
      <c r="BV31" s="53"/>
      <c r="BW31" s="54"/>
      <c r="BX31" s="53"/>
      <c r="BY31" s="54"/>
      <c r="BZ31" s="22"/>
      <c r="CA31" s="55"/>
      <c r="CB31" s="56"/>
    </row>
    <row r="32" spans="2:80" ht="16.5" customHeight="1">
      <c r="B32" s="57"/>
      <c r="C32" s="58"/>
      <c r="D32" s="58"/>
      <c r="E32" s="58"/>
      <c r="F32" s="58"/>
      <c r="G32" s="58"/>
      <c r="H32" s="59"/>
      <c r="I32" s="69"/>
      <c r="J32" s="69"/>
      <c r="K32" s="70" t="str">
        <f>IF(I33&gt;O33,"○",IF(I33=O33,"△","●"))</f>
        <v>●</v>
      </c>
      <c r="L32" s="70"/>
      <c r="M32" s="70"/>
      <c r="N32" s="69"/>
      <c r="O32" s="69"/>
      <c r="P32" s="68"/>
      <c r="Q32" s="69"/>
      <c r="R32" s="70" t="str">
        <f>IF(P33&gt;V33,"○",IF(P33=V33,"△","●"))</f>
        <v>●</v>
      </c>
      <c r="S32" s="70"/>
      <c r="T32" s="70"/>
      <c r="U32" s="69"/>
      <c r="V32" s="71"/>
      <c r="W32" s="68"/>
      <c r="X32" s="69"/>
      <c r="Y32" s="70" t="str">
        <f>IF(W33&gt;AC33,"○",IF(W33=AC33,"△","●"))</f>
        <v>○</v>
      </c>
      <c r="Z32" s="70"/>
      <c r="AA32" s="70"/>
      <c r="AB32" s="69"/>
      <c r="AC32" s="71"/>
      <c r="AD32" s="68"/>
      <c r="AE32" s="69"/>
      <c r="AF32" s="70" t="str">
        <f>IF(AD33&gt;AJ33,"○",IF(AD33=AJ33,"△","●"))</f>
        <v>●</v>
      </c>
      <c r="AG32" s="70"/>
      <c r="AH32" s="70"/>
      <c r="AI32" s="69"/>
      <c r="AJ32" s="71"/>
      <c r="AK32" s="68"/>
      <c r="AL32" s="69"/>
      <c r="AM32" s="70" t="str">
        <f>IF(AK33&gt;AQ33,"○",IF(AK33=AQ33,"△","●"))</f>
        <v>○</v>
      </c>
      <c r="AN32" s="70"/>
      <c r="AO32" s="70"/>
      <c r="AP32" s="69"/>
      <c r="AQ32" s="71"/>
      <c r="AR32" s="114"/>
      <c r="AS32" s="115"/>
      <c r="AT32" s="115"/>
      <c r="AU32" s="115"/>
      <c r="AV32" s="115"/>
      <c r="AW32" s="115"/>
      <c r="AX32" s="116"/>
      <c r="AY32" s="68"/>
      <c r="AZ32" s="69"/>
      <c r="BA32" s="70" t="str">
        <f>IF(AY33&gt;BE33,"○",IF(AY33=BE33,"△","●"))</f>
        <v>●</v>
      </c>
      <c r="BB32" s="70"/>
      <c r="BC32" s="70"/>
      <c r="BD32" s="69"/>
      <c r="BE32" s="71"/>
      <c r="BF32" s="68"/>
      <c r="BG32" s="69"/>
      <c r="BH32" s="70" t="str">
        <f>IF(BF33&gt;BL33,"○",IF(BF33=BL33,"△","●"))</f>
        <v>○</v>
      </c>
      <c r="BI32" s="70"/>
      <c r="BJ32" s="70"/>
      <c r="BK32" s="69"/>
      <c r="BL32" s="71"/>
      <c r="BM32" s="20"/>
      <c r="BN32" s="53"/>
      <c r="BO32" s="54"/>
      <c r="BP32" s="53"/>
      <c r="BQ32" s="54"/>
      <c r="BR32" s="21"/>
      <c r="BS32" s="20"/>
      <c r="BT32" s="53"/>
      <c r="BU32" s="54"/>
      <c r="BV32" s="53"/>
      <c r="BW32" s="54"/>
      <c r="BX32" s="53"/>
      <c r="BY32" s="54"/>
      <c r="BZ32" s="22"/>
      <c r="CA32" s="55"/>
      <c r="CB32" s="56"/>
    </row>
    <row r="33" spans="2:80" ht="16.5" customHeight="1">
      <c r="B33" s="57"/>
      <c r="C33" s="58"/>
      <c r="D33" s="58"/>
      <c r="E33" s="58"/>
      <c r="F33" s="58"/>
      <c r="G33" s="58"/>
      <c r="H33" s="59"/>
      <c r="I33" s="117">
        <f>SUM(K33:K34)</f>
        <v>1</v>
      </c>
      <c r="J33" s="75"/>
      <c r="K33" s="76">
        <f>AV8</f>
        <v>0</v>
      </c>
      <c r="L33" s="77" t="s">
        <v>40</v>
      </c>
      <c r="M33" s="76">
        <f>AT8</f>
        <v>0</v>
      </c>
      <c r="N33" s="75"/>
      <c r="O33" s="117">
        <f>SUM(M33:M34)</f>
        <v>2</v>
      </c>
      <c r="P33" s="74">
        <f>SUM(R33:R34)</f>
        <v>0</v>
      </c>
      <c r="Q33" s="75"/>
      <c r="R33" s="76">
        <f>AV13</f>
        <v>0</v>
      </c>
      <c r="S33" s="77" t="s">
        <v>40</v>
      </c>
      <c r="T33" s="76">
        <f>AT13</f>
        <v>3</v>
      </c>
      <c r="U33" s="75"/>
      <c r="V33" s="78">
        <f>SUM(T33:T34)</f>
        <v>4</v>
      </c>
      <c r="W33" s="74">
        <f>SUM(Y33:Y34)</f>
        <v>5</v>
      </c>
      <c r="X33" s="75"/>
      <c r="Y33" s="76">
        <f>AV18</f>
        <v>2</v>
      </c>
      <c r="Z33" s="77" t="s">
        <v>40</v>
      </c>
      <c r="AA33" s="76">
        <f>AT18</f>
        <v>1</v>
      </c>
      <c r="AB33" s="75"/>
      <c r="AC33" s="78">
        <f>SUM(AA33:AA34)</f>
        <v>1</v>
      </c>
      <c r="AD33" s="74">
        <f>SUM(AF33:AF34)</f>
        <v>0</v>
      </c>
      <c r="AE33" s="75"/>
      <c r="AF33" s="76">
        <f>AV23</f>
        <v>0</v>
      </c>
      <c r="AG33" s="77" t="s">
        <v>40</v>
      </c>
      <c r="AH33" s="76">
        <f>AT23</f>
        <v>1</v>
      </c>
      <c r="AI33" s="75"/>
      <c r="AJ33" s="78">
        <f>SUM(AH33:AH34)</f>
        <v>4</v>
      </c>
      <c r="AK33" s="74">
        <f>SUM(AM33:AM34)</f>
        <v>3</v>
      </c>
      <c r="AL33" s="75"/>
      <c r="AM33" s="76">
        <f>AV28</f>
        <v>1</v>
      </c>
      <c r="AN33" s="77" t="s">
        <v>40</v>
      </c>
      <c r="AO33" s="76">
        <f>AT28</f>
        <v>0</v>
      </c>
      <c r="AP33" s="75"/>
      <c r="AQ33" s="78">
        <f>SUM(AO33:AO34)</f>
        <v>0</v>
      </c>
      <c r="AR33" s="114"/>
      <c r="AS33" s="115"/>
      <c r="AT33" s="115"/>
      <c r="AU33" s="115"/>
      <c r="AV33" s="115"/>
      <c r="AW33" s="115"/>
      <c r="AX33" s="116"/>
      <c r="AY33" s="74">
        <f>SUM(BA33:BA34)</f>
        <v>0</v>
      </c>
      <c r="AZ33" s="75"/>
      <c r="BA33" s="76">
        <v>0</v>
      </c>
      <c r="BB33" s="77" t="s">
        <v>40</v>
      </c>
      <c r="BC33" s="76">
        <v>4</v>
      </c>
      <c r="BD33" s="75"/>
      <c r="BE33" s="78">
        <f>SUM(BC33:BC34)</f>
        <v>4</v>
      </c>
      <c r="BF33" s="74">
        <f>SUM(BH33:BH34)</f>
        <v>3</v>
      </c>
      <c r="BG33" s="75"/>
      <c r="BH33" s="76">
        <v>2</v>
      </c>
      <c r="BI33" s="77" t="s">
        <v>40</v>
      </c>
      <c r="BJ33" s="76">
        <v>0</v>
      </c>
      <c r="BK33" s="75"/>
      <c r="BL33" s="78">
        <f>SUM(BJ33:BJ34)</f>
        <v>1</v>
      </c>
      <c r="BM33" s="20"/>
      <c r="BN33" s="53"/>
      <c r="BO33" s="54"/>
      <c r="BP33" s="53"/>
      <c r="BQ33" s="54"/>
      <c r="BR33" s="21"/>
      <c r="BS33" s="20"/>
      <c r="BT33" s="53"/>
      <c r="BU33" s="54"/>
      <c r="BV33" s="53"/>
      <c r="BW33" s="54"/>
      <c r="BX33" s="53"/>
      <c r="BY33" s="54"/>
      <c r="BZ33" s="22"/>
      <c r="CA33" s="55"/>
      <c r="CB33" s="56"/>
    </row>
    <row r="34" spans="2:80" ht="16.5" customHeight="1">
      <c r="B34" s="79"/>
      <c r="C34" s="80"/>
      <c r="D34" s="80"/>
      <c r="E34" s="80"/>
      <c r="F34" s="80"/>
      <c r="G34" s="80"/>
      <c r="H34" s="81"/>
      <c r="I34" s="118"/>
      <c r="J34" s="85"/>
      <c r="K34" s="86">
        <f>AV9</f>
        <v>1</v>
      </c>
      <c r="L34" s="87" t="s">
        <v>40</v>
      </c>
      <c r="M34" s="86">
        <f>AT9</f>
        <v>2</v>
      </c>
      <c r="N34" s="85"/>
      <c r="O34" s="118"/>
      <c r="P34" s="84"/>
      <c r="Q34" s="85"/>
      <c r="R34" s="86">
        <f>AV14</f>
        <v>0</v>
      </c>
      <c r="S34" s="87" t="s">
        <v>40</v>
      </c>
      <c r="T34" s="86">
        <f>AT14</f>
        <v>1</v>
      </c>
      <c r="U34" s="85"/>
      <c r="V34" s="88"/>
      <c r="W34" s="84"/>
      <c r="X34" s="85"/>
      <c r="Y34" s="86">
        <f>AV19</f>
        <v>3</v>
      </c>
      <c r="Z34" s="87" t="s">
        <v>40</v>
      </c>
      <c r="AA34" s="86">
        <f>AT19</f>
        <v>0</v>
      </c>
      <c r="AB34" s="85"/>
      <c r="AC34" s="88"/>
      <c r="AD34" s="84"/>
      <c r="AE34" s="85"/>
      <c r="AF34" s="86">
        <f>AV24</f>
        <v>0</v>
      </c>
      <c r="AG34" s="87" t="s">
        <v>40</v>
      </c>
      <c r="AH34" s="86">
        <f>AT24</f>
        <v>3</v>
      </c>
      <c r="AI34" s="85"/>
      <c r="AJ34" s="88"/>
      <c r="AK34" s="84"/>
      <c r="AL34" s="85"/>
      <c r="AM34" s="86">
        <f>AV29</f>
        <v>2</v>
      </c>
      <c r="AN34" s="87" t="s">
        <v>40</v>
      </c>
      <c r="AO34" s="86">
        <f>AT29</f>
        <v>0</v>
      </c>
      <c r="AP34" s="85"/>
      <c r="AQ34" s="88"/>
      <c r="AR34" s="119"/>
      <c r="AS34" s="120"/>
      <c r="AT34" s="120"/>
      <c r="AU34" s="120"/>
      <c r="AV34" s="120"/>
      <c r="AW34" s="120"/>
      <c r="AX34" s="121"/>
      <c r="AY34" s="84"/>
      <c r="AZ34" s="85"/>
      <c r="BA34" s="86">
        <v>0</v>
      </c>
      <c r="BB34" s="87" t="s">
        <v>40</v>
      </c>
      <c r="BC34" s="86">
        <v>0</v>
      </c>
      <c r="BD34" s="85"/>
      <c r="BE34" s="88"/>
      <c r="BF34" s="84"/>
      <c r="BG34" s="85"/>
      <c r="BH34" s="86">
        <v>1</v>
      </c>
      <c r="BI34" s="87" t="s">
        <v>40</v>
      </c>
      <c r="BJ34" s="86">
        <v>1</v>
      </c>
      <c r="BK34" s="85"/>
      <c r="BL34" s="88"/>
      <c r="BM34" s="89"/>
      <c r="BN34" s="90"/>
      <c r="BO34" s="91"/>
      <c r="BP34" s="90"/>
      <c r="BQ34" s="91"/>
      <c r="BR34" s="92"/>
      <c r="BS34" s="89"/>
      <c r="BT34" s="90"/>
      <c r="BU34" s="91"/>
      <c r="BV34" s="90"/>
      <c r="BW34" s="91"/>
      <c r="BX34" s="90"/>
      <c r="BY34" s="91"/>
      <c r="BZ34" s="93"/>
      <c r="CA34" s="94"/>
      <c r="CB34" s="95"/>
    </row>
    <row r="35" spans="2:80" ht="16.5" customHeight="1">
      <c r="B35" s="96" t="s">
        <v>27</v>
      </c>
      <c r="C35" s="97"/>
      <c r="D35" s="97"/>
      <c r="E35" s="97"/>
      <c r="F35" s="97"/>
      <c r="G35" s="97"/>
      <c r="H35" s="98"/>
      <c r="I35" s="50">
        <f>AY5</f>
        <v>40726</v>
      </c>
      <c r="J35" s="50"/>
      <c r="K35" s="50"/>
      <c r="L35" s="50"/>
      <c r="M35" s="50"/>
      <c r="N35" s="50"/>
      <c r="O35" s="51"/>
      <c r="P35" s="122">
        <f>AY10</f>
        <v>40726</v>
      </c>
      <c r="Q35" s="99"/>
      <c r="R35" s="99"/>
      <c r="S35" s="99"/>
      <c r="T35" s="99"/>
      <c r="U35" s="99"/>
      <c r="V35" s="100"/>
      <c r="W35" s="52">
        <f>AY15</f>
        <v>40783</v>
      </c>
      <c r="X35" s="50"/>
      <c r="Y35" s="50"/>
      <c r="Z35" s="50"/>
      <c r="AA35" s="50"/>
      <c r="AB35" s="50"/>
      <c r="AC35" s="51"/>
      <c r="AD35" s="122">
        <f>AY20</f>
        <v>40726</v>
      </c>
      <c r="AE35" s="99"/>
      <c r="AF35" s="99"/>
      <c r="AG35" s="99"/>
      <c r="AH35" s="99"/>
      <c r="AI35" s="99"/>
      <c r="AJ35" s="100"/>
      <c r="AK35" s="122">
        <f>AY25</f>
        <v>40783</v>
      </c>
      <c r="AL35" s="99"/>
      <c r="AM35" s="99"/>
      <c r="AN35" s="99"/>
      <c r="AO35" s="99"/>
      <c r="AP35" s="99"/>
      <c r="AQ35" s="100"/>
      <c r="AR35" s="122">
        <f>AY30</f>
        <v>40719</v>
      </c>
      <c r="AS35" s="99"/>
      <c r="AT35" s="99"/>
      <c r="AU35" s="99"/>
      <c r="AV35" s="99"/>
      <c r="AW35" s="99"/>
      <c r="AX35" s="100"/>
      <c r="AY35" s="101"/>
      <c r="AZ35" s="102"/>
      <c r="BA35" s="102"/>
      <c r="BB35" s="102"/>
      <c r="BC35" s="102"/>
      <c r="BD35" s="102"/>
      <c r="BE35" s="103"/>
      <c r="BF35" s="52">
        <v>40719</v>
      </c>
      <c r="BG35" s="50"/>
      <c r="BH35" s="50"/>
      <c r="BI35" s="50"/>
      <c r="BJ35" s="50"/>
      <c r="BK35" s="50"/>
      <c r="BL35" s="51"/>
      <c r="BM35" s="104">
        <f>COUNTIF(I37:BL37,"○")</f>
        <v>5</v>
      </c>
      <c r="BN35" s="105"/>
      <c r="BO35" s="106">
        <f>COUNTIF(I37:BL37,"△")</f>
        <v>0</v>
      </c>
      <c r="BP35" s="105"/>
      <c r="BQ35" s="106">
        <f>COUNTIF(I37:BL37,"●")</f>
        <v>2</v>
      </c>
      <c r="BR35" s="107"/>
      <c r="BS35" s="104">
        <f>BM35*3+BO35*1</f>
        <v>15</v>
      </c>
      <c r="BT35" s="105"/>
      <c r="BU35" s="106">
        <f>I38+P38+W38+AD38+AK38+AR38+BF38</f>
        <v>19</v>
      </c>
      <c r="BV35" s="105"/>
      <c r="BW35" s="106">
        <f>O38+V38+AC38+AJ38+AQ38+AX38+BL38</f>
        <v>15</v>
      </c>
      <c r="BX35" s="105"/>
      <c r="BY35" s="106">
        <f>BU35-BW35</f>
        <v>4</v>
      </c>
      <c r="BZ35" s="108"/>
      <c r="CA35" s="109">
        <v>4</v>
      </c>
      <c r="CB35" s="110"/>
    </row>
    <row r="36" spans="2:80" ht="16.5" customHeight="1">
      <c r="B36" s="57"/>
      <c r="C36" s="58"/>
      <c r="D36" s="58"/>
      <c r="E36" s="58"/>
      <c r="F36" s="58"/>
      <c r="G36" s="58"/>
      <c r="H36" s="59"/>
      <c r="I36" s="64" t="str">
        <f>AY6</f>
        <v>松山多目的運動広場</v>
      </c>
      <c r="J36" s="64"/>
      <c r="K36" s="64"/>
      <c r="L36" s="64"/>
      <c r="M36" s="64"/>
      <c r="N36" s="64"/>
      <c r="O36" s="65"/>
      <c r="P36" s="63" t="str">
        <f>AY11</f>
        <v>松山多目的運動広場</v>
      </c>
      <c r="Q36" s="64"/>
      <c r="R36" s="64"/>
      <c r="S36" s="64"/>
      <c r="T36" s="64"/>
      <c r="U36" s="64"/>
      <c r="V36" s="65"/>
      <c r="W36" s="63" t="str">
        <f>AY16</f>
        <v>松山多目的運動広場</v>
      </c>
      <c r="X36" s="64"/>
      <c r="Y36" s="64"/>
      <c r="Z36" s="64"/>
      <c r="AA36" s="64"/>
      <c r="AB36" s="64"/>
      <c r="AC36" s="65"/>
      <c r="AD36" s="63" t="str">
        <f>AY21</f>
        <v>松山多目的運動広場</v>
      </c>
      <c r="AE36" s="64"/>
      <c r="AF36" s="64"/>
      <c r="AG36" s="64"/>
      <c r="AH36" s="64"/>
      <c r="AI36" s="64"/>
      <c r="AJ36" s="65"/>
      <c r="AK36" s="125" t="str">
        <f>AY26</f>
        <v>松山多目的運動広場</v>
      </c>
      <c r="AL36" s="126"/>
      <c r="AM36" s="126"/>
      <c r="AN36" s="126"/>
      <c r="AO36" s="126"/>
      <c r="AP36" s="126"/>
      <c r="AQ36" s="127"/>
      <c r="AR36" s="63" t="str">
        <f>AY31</f>
        <v>松山多目的運動広場</v>
      </c>
      <c r="AS36" s="64"/>
      <c r="AT36" s="64"/>
      <c r="AU36" s="64"/>
      <c r="AV36" s="64"/>
      <c r="AW36" s="64"/>
      <c r="AX36" s="65"/>
      <c r="AY36" s="114"/>
      <c r="AZ36" s="115"/>
      <c r="BA36" s="115"/>
      <c r="BB36" s="115"/>
      <c r="BC36" s="115"/>
      <c r="BD36" s="115"/>
      <c r="BE36" s="116"/>
      <c r="BF36" s="63" t="s">
        <v>48</v>
      </c>
      <c r="BG36" s="64"/>
      <c r="BH36" s="64"/>
      <c r="BI36" s="64"/>
      <c r="BJ36" s="64"/>
      <c r="BK36" s="64"/>
      <c r="BL36" s="65"/>
      <c r="BM36" s="20"/>
      <c r="BN36" s="53"/>
      <c r="BO36" s="54"/>
      <c r="BP36" s="53"/>
      <c r="BQ36" s="54"/>
      <c r="BR36" s="21"/>
      <c r="BS36" s="20"/>
      <c r="BT36" s="53"/>
      <c r="BU36" s="54"/>
      <c r="BV36" s="53"/>
      <c r="BW36" s="54"/>
      <c r="BX36" s="53"/>
      <c r="BY36" s="54"/>
      <c r="BZ36" s="22"/>
      <c r="CA36" s="55"/>
      <c r="CB36" s="56"/>
    </row>
    <row r="37" spans="2:80" ht="16.5" customHeight="1">
      <c r="B37" s="57"/>
      <c r="C37" s="58"/>
      <c r="D37" s="58"/>
      <c r="E37" s="58"/>
      <c r="F37" s="58"/>
      <c r="G37" s="58"/>
      <c r="H37" s="59"/>
      <c r="I37" s="69"/>
      <c r="J37" s="69"/>
      <c r="K37" s="70" t="str">
        <f>IF(I38&gt;O38,"○",IF(I38=O38,"△","●"))</f>
        <v>●</v>
      </c>
      <c r="L37" s="70"/>
      <c r="M37" s="70"/>
      <c r="N37" s="69"/>
      <c r="O37" s="69"/>
      <c r="P37" s="68"/>
      <c r="Q37" s="69"/>
      <c r="R37" s="70" t="str">
        <f>IF(P38&gt;V38,"○",IF(P38=V38,"△","●"))</f>
        <v>○</v>
      </c>
      <c r="S37" s="70"/>
      <c r="T37" s="70"/>
      <c r="U37" s="69"/>
      <c r="V37" s="71"/>
      <c r="W37" s="68"/>
      <c r="X37" s="69"/>
      <c r="Y37" s="70" t="str">
        <f>IF(W38&gt;AC38,"○",IF(W38=AC38,"△","●"))</f>
        <v>○</v>
      </c>
      <c r="Z37" s="70"/>
      <c r="AA37" s="70"/>
      <c r="AB37" s="69"/>
      <c r="AC37" s="71"/>
      <c r="AD37" s="68"/>
      <c r="AE37" s="69"/>
      <c r="AF37" s="70" t="str">
        <f>IF(AD38&gt;AJ38,"○",IF(AD38=AJ38,"△","●"))</f>
        <v>●</v>
      </c>
      <c r="AG37" s="70"/>
      <c r="AH37" s="70"/>
      <c r="AI37" s="69"/>
      <c r="AJ37" s="71"/>
      <c r="AK37" s="68"/>
      <c r="AL37" s="69"/>
      <c r="AM37" s="70" t="str">
        <f>IF(AK38&gt;AQ38,"○",IF(AK38=AQ38,"△","●"))</f>
        <v>○</v>
      </c>
      <c r="AN37" s="70"/>
      <c r="AO37" s="70"/>
      <c r="AP37" s="69"/>
      <c r="AQ37" s="71"/>
      <c r="AR37" s="68"/>
      <c r="AS37" s="69"/>
      <c r="AT37" s="70" t="str">
        <f>IF(AR38&gt;AX38,"○",IF(AR38=AX38,"△","●"))</f>
        <v>○</v>
      </c>
      <c r="AU37" s="70"/>
      <c r="AV37" s="70"/>
      <c r="AW37" s="69"/>
      <c r="AX37" s="71"/>
      <c r="AY37" s="114"/>
      <c r="AZ37" s="115"/>
      <c r="BA37" s="115"/>
      <c r="BB37" s="115"/>
      <c r="BC37" s="115"/>
      <c r="BD37" s="115"/>
      <c r="BE37" s="116"/>
      <c r="BF37" s="68"/>
      <c r="BG37" s="69"/>
      <c r="BH37" s="70" t="str">
        <f>IF(BF38&gt;BL38,"○",IF(BF38=BL38,"△","●"))</f>
        <v>○</v>
      </c>
      <c r="BI37" s="70"/>
      <c r="BJ37" s="70"/>
      <c r="BK37" s="69"/>
      <c r="BL37" s="71"/>
      <c r="BM37" s="20"/>
      <c r="BN37" s="53"/>
      <c r="BO37" s="54"/>
      <c r="BP37" s="53"/>
      <c r="BQ37" s="54"/>
      <c r="BR37" s="21"/>
      <c r="BS37" s="20"/>
      <c r="BT37" s="53"/>
      <c r="BU37" s="54"/>
      <c r="BV37" s="53"/>
      <c r="BW37" s="54"/>
      <c r="BX37" s="53"/>
      <c r="BY37" s="54"/>
      <c r="BZ37" s="22"/>
      <c r="CA37" s="55"/>
      <c r="CB37" s="56"/>
    </row>
    <row r="38" spans="2:80" ht="16.5" customHeight="1">
      <c r="B38" s="57"/>
      <c r="C38" s="58"/>
      <c r="D38" s="58"/>
      <c r="E38" s="58"/>
      <c r="F38" s="58"/>
      <c r="G38" s="58"/>
      <c r="H38" s="59"/>
      <c r="I38" s="117">
        <f>SUM(K38:K39)</f>
        <v>0</v>
      </c>
      <c r="J38" s="75"/>
      <c r="K38" s="76">
        <f>BC8</f>
        <v>0</v>
      </c>
      <c r="L38" s="77" t="s">
        <v>7</v>
      </c>
      <c r="M38" s="76">
        <f>BA8</f>
        <v>4</v>
      </c>
      <c r="N38" s="75"/>
      <c r="O38" s="117">
        <f>SUM(M38:M39)</f>
        <v>10</v>
      </c>
      <c r="P38" s="74">
        <f>SUM(R38:R39)</f>
        <v>1</v>
      </c>
      <c r="Q38" s="75"/>
      <c r="R38" s="76">
        <f>BC13</f>
        <v>1</v>
      </c>
      <c r="S38" s="77" t="s">
        <v>7</v>
      </c>
      <c r="T38" s="76">
        <f>BA13</f>
        <v>0</v>
      </c>
      <c r="U38" s="75"/>
      <c r="V38" s="78">
        <f>SUM(T38:T39)</f>
        <v>0</v>
      </c>
      <c r="W38" s="74">
        <f>SUM(Y38:Y39)</f>
        <v>3</v>
      </c>
      <c r="X38" s="75"/>
      <c r="Y38" s="76">
        <f>BC18</f>
        <v>1</v>
      </c>
      <c r="Z38" s="77" t="s">
        <v>7</v>
      </c>
      <c r="AA38" s="76">
        <f>BA18</f>
        <v>0</v>
      </c>
      <c r="AB38" s="75"/>
      <c r="AC38" s="78">
        <f>SUM(AA38:AA39)</f>
        <v>1</v>
      </c>
      <c r="AD38" s="74">
        <f>SUM(AF38:AF39)</f>
        <v>2</v>
      </c>
      <c r="AE38" s="75"/>
      <c r="AF38" s="76">
        <f>BC23</f>
        <v>0</v>
      </c>
      <c r="AG38" s="77" t="s">
        <v>7</v>
      </c>
      <c r="AH38" s="76">
        <f>BA23</f>
        <v>3</v>
      </c>
      <c r="AI38" s="75"/>
      <c r="AJ38" s="78">
        <f>SUM(AH38:AH39)</f>
        <v>3</v>
      </c>
      <c r="AK38" s="74">
        <f>SUM(AM38:AM39)</f>
        <v>3</v>
      </c>
      <c r="AL38" s="75"/>
      <c r="AM38" s="76">
        <f>BC28</f>
        <v>1</v>
      </c>
      <c r="AN38" s="77" t="s">
        <v>7</v>
      </c>
      <c r="AO38" s="76">
        <f>BA28</f>
        <v>1</v>
      </c>
      <c r="AP38" s="75"/>
      <c r="AQ38" s="78">
        <f>SUM(AO38:AO39)</f>
        <v>1</v>
      </c>
      <c r="AR38" s="74">
        <f>SUM(AT38:AT39)</f>
        <v>4</v>
      </c>
      <c r="AS38" s="75"/>
      <c r="AT38" s="76">
        <f>BC33</f>
        <v>4</v>
      </c>
      <c r="AU38" s="77" t="s">
        <v>7</v>
      </c>
      <c r="AV38" s="76">
        <f>BA33</f>
        <v>0</v>
      </c>
      <c r="AW38" s="75"/>
      <c r="AX38" s="78">
        <f>SUM(AV38:AV39)</f>
        <v>0</v>
      </c>
      <c r="AY38" s="114"/>
      <c r="AZ38" s="115"/>
      <c r="BA38" s="115"/>
      <c r="BB38" s="115"/>
      <c r="BC38" s="115"/>
      <c r="BD38" s="115"/>
      <c r="BE38" s="116"/>
      <c r="BF38" s="74">
        <f>SUM(BH38:BH39)</f>
        <v>6</v>
      </c>
      <c r="BG38" s="75"/>
      <c r="BH38" s="76">
        <v>3</v>
      </c>
      <c r="BI38" s="77" t="s">
        <v>7</v>
      </c>
      <c r="BJ38" s="76">
        <v>0</v>
      </c>
      <c r="BK38" s="75"/>
      <c r="BL38" s="78">
        <f>SUM(BJ38:BJ39)</f>
        <v>0</v>
      </c>
      <c r="BM38" s="20"/>
      <c r="BN38" s="53"/>
      <c r="BO38" s="54"/>
      <c r="BP38" s="53"/>
      <c r="BQ38" s="54"/>
      <c r="BR38" s="21"/>
      <c r="BS38" s="20"/>
      <c r="BT38" s="53"/>
      <c r="BU38" s="54"/>
      <c r="BV38" s="53"/>
      <c r="BW38" s="54"/>
      <c r="BX38" s="53"/>
      <c r="BY38" s="54"/>
      <c r="BZ38" s="22"/>
      <c r="CA38" s="55"/>
      <c r="CB38" s="56"/>
    </row>
    <row r="39" spans="2:80" ht="16.5" customHeight="1">
      <c r="B39" s="79"/>
      <c r="C39" s="80"/>
      <c r="D39" s="80"/>
      <c r="E39" s="80"/>
      <c r="F39" s="80"/>
      <c r="G39" s="80"/>
      <c r="H39" s="81"/>
      <c r="I39" s="118"/>
      <c r="J39" s="85"/>
      <c r="K39" s="86">
        <f>BC9</f>
        <v>0</v>
      </c>
      <c r="L39" s="87" t="s">
        <v>7</v>
      </c>
      <c r="M39" s="86">
        <f>BA9</f>
        <v>6</v>
      </c>
      <c r="N39" s="85"/>
      <c r="O39" s="118"/>
      <c r="P39" s="84"/>
      <c r="Q39" s="85"/>
      <c r="R39" s="86">
        <f>BC14</f>
        <v>0</v>
      </c>
      <c r="S39" s="87" t="s">
        <v>7</v>
      </c>
      <c r="T39" s="86">
        <f>BA14</f>
        <v>0</v>
      </c>
      <c r="U39" s="85"/>
      <c r="V39" s="88"/>
      <c r="W39" s="84"/>
      <c r="X39" s="85"/>
      <c r="Y39" s="86">
        <f>BC19</f>
        <v>2</v>
      </c>
      <c r="Z39" s="87" t="s">
        <v>7</v>
      </c>
      <c r="AA39" s="86">
        <f>BA19</f>
        <v>1</v>
      </c>
      <c r="AB39" s="85"/>
      <c r="AC39" s="88"/>
      <c r="AD39" s="84"/>
      <c r="AE39" s="85"/>
      <c r="AF39" s="86">
        <f>BC24</f>
        <v>2</v>
      </c>
      <c r="AG39" s="87" t="s">
        <v>7</v>
      </c>
      <c r="AH39" s="86">
        <f>BA24</f>
        <v>0</v>
      </c>
      <c r="AI39" s="85"/>
      <c r="AJ39" s="88"/>
      <c r="AK39" s="84"/>
      <c r="AL39" s="85"/>
      <c r="AM39" s="86">
        <f>BC29</f>
        <v>2</v>
      </c>
      <c r="AN39" s="87" t="s">
        <v>7</v>
      </c>
      <c r="AO39" s="86">
        <f>BA29</f>
        <v>0</v>
      </c>
      <c r="AP39" s="85"/>
      <c r="AQ39" s="88"/>
      <c r="AR39" s="84"/>
      <c r="AS39" s="85"/>
      <c r="AT39" s="86">
        <f>BC34</f>
        <v>0</v>
      </c>
      <c r="AU39" s="87" t="s">
        <v>7</v>
      </c>
      <c r="AV39" s="86">
        <f>BA34</f>
        <v>0</v>
      </c>
      <c r="AW39" s="85"/>
      <c r="AX39" s="88"/>
      <c r="AY39" s="119"/>
      <c r="AZ39" s="120"/>
      <c r="BA39" s="120"/>
      <c r="BB39" s="120"/>
      <c r="BC39" s="120"/>
      <c r="BD39" s="120"/>
      <c r="BE39" s="121"/>
      <c r="BF39" s="84"/>
      <c r="BG39" s="85"/>
      <c r="BH39" s="86">
        <v>3</v>
      </c>
      <c r="BI39" s="87" t="s">
        <v>7</v>
      </c>
      <c r="BJ39" s="86">
        <v>0</v>
      </c>
      <c r="BK39" s="85"/>
      <c r="BL39" s="88"/>
      <c r="BM39" s="89"/>
      <c r="BN39" s="90"/>
      <c r="BO39" s="91"/>
      <c r="BP39" s="90"/>
      <c r="BQ39" s="91"/>
      <c r="BR39" s="92"/>
      <c r="BS39" s="89"/>
      <c r="BT39" s="90"/>
      <c r="BU39" s="91"/>
      <c r="BV39" s="90"/>
      <c r="BW39" s="91"/>
      <c r="BX39" s="90"/>
      <c r="BY39" s="91"/>
      <c r="BZ39" s="93"/>
      <c r="CA39" s="94"/>
      <c r="CB39" s="95"/>
    </row>
    <row r="40" spans="2:80" ht="16.5" customHeight="1">
      <c r="B40" s="96" t="s">
        <v>28</v>
      </c>
      <c r="C40" s="97"/>
      <c r="D40" s="97"/>
      <c r="E40" s="97"/>
      <c r="F40" s="97"/>
      <c r="G40" s="97"/>
      <c r="H40" s="98"/>
      <c r="I40" s="50">
        <f>BF5</f>
        <v>40740</v>
      </c>
      <c r="J40" s="50"/>
      <c r="K40" s="50"/>
      <c r="L40" s="50"/>
      <c r="M40" s="50"/>
      <c r="N40" s="50"/>
      <c r="O40" s="51"/>
      <c r="P40" s="122">
        <f>BF10</f>
        <v>40755</v>
      </c>
      <c r="Q40" s="99"/>
      <c r="R40" s="99"/>
      <c r="S40" s="99"/>
      <c r="T40" s="99"/>
      <c r="U40" s="99"/>
      <c r="V40" s="100"/>
      <c r="W40" s="122">
        <f>BF15</f>
        <v>40740</v>
      </c>
      <c r="X40" s="99"/>
      <c r="Y40" s="99"/>
      <c r="Z40" s="99"/>
      <c r="AA40" s="99"/>
      <c r="AB40" s="99"/>
      <c r="AC40" s="100"/>
      <c r="AD40" s="122">
        <f>BF20</f>
        <v>40755</v>
      </c>
      <c r="AE40" s="99"/>
      <c r="AF40" s="99"/>
      <c r="AG40" s="99"/>
      <c r="AH40" s="99"/>
      <c r="AI40" s="99"/>
      <c r="AJ40" s="100"/>
      <c r="AK40" s="122">
        <f>BF25</f>
        <v>40789</v>
      </c>
      <c r="AL40" s="99"/>
      <c r="AM40" s="99"/>
      <c r="AN40" s="99"/>
      <c r="AO40" s="99"/>
      <c r="AP40" s="99"/>
      <c r="AQ40" s="100"/>
      <c r="AR40" s="122">
        <f>BF30</f>
        <v>40719</v>
      </c>
      <c r="AS40" s="99"/>
      <c r="AT40" s="99"/>
      <c r="AU40" s="99"/>
      <c r="AV40" s="99"/>
      <c r="AW40" s="99"/>
      <c r="AX40" s="100"/>
      <c r="AY40" s="122">
        <f>BF35</f>
        <v>40719</v>
      </c>
      <c r="AZ40" s="99"/>
      <c r="BA40" s="99"/>
      <c r="BB40" s="99"/>
      <c r="BC40" s="99"/>
      <c r="BD40" s="99"/>
      <c r="BE40" s="100"/>
      <c r="BF40" s="101"/>
      <c r="BG40" s="102"/>
      <c r="BH40" s="102"/>
      <c r="BI40" s="102"/>
      <c r="BJ40" s="102"/>
      <c r="BK40" s="102"/>
      <c r="BL40" s="130"/>
      <c r="BM40" s="104">
        <f>COUNTIF(I42:BL42,"○")</f>
        <v>1</v>
      </c>
      <c r="BN40" s="105"/>
      <c r="BO40" s="106">
        <f>COUNTIF(I42:BL42,"△")</f>
        <v>2</v>
      </c>
      <c r="BP40" s="105"/>
      <c r="BQ40" s="106">
        <f>COUNTIF(I42:BE42,"●")</f>
        <v>4</v>
      </c>
      <c r="BR40" s="107"/>
      <c r="BS40" s="104">
        <f>BM40*3+BO40*1</f>
        <v>5</v>
      </c>
      <c r="BT40" s="105"/>
      <c r="BU40" s="106">
        <f>I43+P43+W43+AD43+AK43+AR43+AY43</f>
        <v>6</v>
      </c>
      <c r="BV40" s="105"/>
      <c r="BW40" s="106">
        <f>O43+V43+AC43+AJ43+AQ43+AX43+BE43</f>
        <v>16</v>
      </c>
      <c r="BX40" s="105"/>
      <c r="BY40" s="106">
        <f>BU40-BW40</f>
        <v>-10</v>
      </c>
      <c r="BZ40" s="108"/>
      <c r="CA40" s="109">
        <f>RANK(BS40,$BS$5:$BT$44,0)</f>
        <v>6</v>
      </c>
      <c r="CB40" s="110"/>
    </row>
    <row r="41" spans="2:80" ht="16.5" customHeight="1">
      <c r="B41" s="57"/>
      <c r="C41" s="58"/>
      <c r="D41" s="58"/>
      <c r="E41" s="58"/>
      <c r="F41" s="58"/>
      <c r="G41" s="58"/>
      <c r="H41" s="59"/>
      <c r="I41" s="64" t="str">
        <f>BF6</f>
        <v>松陵小グラウンド</v>
      </c>
      <c r="J41" s="64"/>
      <c r="K41" s="64"/>
      <c r="L41" s="64"/>
      <c r="M41" s="64"/>
      <c r="N41" s="64"/>
      <c r="O41" s="65"/>
      <c r="P41" s="63" t="str">
        <f>BF11</f>
        <v>港南小グラウンド</v>
      </c>
      <c r="Q41" s="64"/>
      <c r="R41" s="64"/>
      <c r="S41" s="64"/>
      <c r="T41" s="64"/>
      <c r="U41" s="64"/>
      <c r="V41" s="65"/>
      <c r="W41" s="63" t="str">
        <f>BF16</f>
        <v>松陵小グラウンド</v>
      </c>
      <c r="X41" s="64"/>
      <c r="Y41" s="64"/>
      <c r="Z41" s="64"/>
      <c r="AA41" s="64"/>
      <c r="AB41" s="64"/>
      <c r="AC41" s="65"/>
      <c r="AD41" s="63" t="str">
        <f>BF21</f>
        <v>港南小グラウンド</v>
      </c>
      <c r="AE41" s="64"/>
      <c r="AF41" s="64"/>
      <c r="AG41" s="64"/>
      <c r="AH41" s="64"/>
      <c r="AI41" s="64"/>
      <c r="AJ41" s="65"/>
      <c r="AK41" s="63" t="str">
        <f>BF26</f>
        <v>松陵小グラウンド</v>
      </c>
      <c r="AL41" s="64"/>
      <c r="AM41" s="64"/>
      <c r="AN41" s="64"/>
      <c r="AO41" s="64"/>
      <c r="AP41" s="64"/>
      <c r="AQ41" s="65"/>
      <c r="AR41" s="63" t="str">
        <f>BF31</f>
        <v>松山多目的運動広場</v>
      </c>
      <c r="AS41" s="64"/>
      <c r="AT41" s="64"/>
      <c r="AU41" s="64"/>
      <c r="AV41" s="64"/>
      <c r="AW41" s="64"/>
      <c r="AX41" s="65"/>
      <c r="AY41" s="63" t="str">
        <f>BF36</f>
        <v>松山多目的運動広場</v>
      </c>
      <c r="AZ41" s="64"/>
      <c r="BA41" s="64"/>
      <c r="BB41" s="64"/>
      <c r="BC41" s="64"/>
      <c r="BD41" s="64"/>
      <c r="BE41" s="65"/>
      <c r="BF41" s="114"/>
      <c r="BG41" s="115"/>
      <c r="BH41" s="115"/>
      <c r="BI41" s="115"/>
      <c r="BJ41" s="115"/>
      <c r="BK41" s="115"/>
      <c r="BL41" s="131"/>
      <c r="BM41" s="20"/>
      <c r="BN41" s="53"/>
      <c r="BO41" s="54"/>
      <c r="BP41" s="53"/>
      <c r="BQ41" s="54"/>
      <c r="BR41" s="21"/>
      <c r="BS41" s="20"/>
      <c r="BT41" s="53"/>
      <c r="BU41" s="54"/>
      <c r="BV41" s="53"/>
      <c r="BW41" s="54"/>
      <c r="BX41" s="53"/>
      <c r="BY41" s="54"/>
      <c r="BZ41" s="22"/>
      <c r="CA41" s="55"/>
      <c r="CB41" s="56"/>
    </row>
    <row r="42" spans="2:80" ht="16.5" customHeight="1">
      <c r="B42" s="57"/>
      <c r="C42" s="58"/>
      <c r="D42" s="58"/>
      <c r="E42" s="58"/>
      <c r="F42" s="58"/>
      <c r="G42" s="58"/>
      <c r="H42" s="59"/>
      <c r="I42" s="69"/>
      <c r="J42" s="69"/>
      <c r="K42" s="70" t="str">
        <f>IF(I43&gt;O43,"○",IF(I43=O43,"△","●"))</f>
        <v>○</v>
      </c>
      <c r="L42" s="70"/>
      <c r="M42" s="70"/>
      <c r="N42" s="69"/>
      <c r="O42" s="69"/>
      <c r="P42" s="68"/>
      <c r="Q42" s="69"/>
      <c r="R42" s="70" t="str">
        <f>IF(P43&gt;V43,"○",IF(P43=V43,"△","●"))</f>
        <v>●</v>
      </c>
      <c r="S42" s="70"/>
      <c r="T42" s="70"/>
      <c r="U42" s="69"/>
      <c r="V42" s="71"/>
      <c r="W42" s="68"/>
      <c r="X42" s="69"/>
      <c r="Y42" s="70" t="str">
        <f>IF(W43&gt;AC43,"○",IF(W43=AC43,"△","●"))</f>
        <v>△</v>
      </c>
      <c r="Z42" s="70"/>
      <c r="AA42" s="70"/>
      <c r="AB42" s="69"/>
      <c r="AC42" s="71"/>
      <c r="AD42" s="68"/>
      <c r="AE42" s="69"/>
      <c r="AF42" s="70" t="str">
        <f>IF(AD43&gt;AJ43,"○",IF(AD43=AJ43,"△","●"))</f>
        <v>●</v>
      </c>
      <c r="AG42" s="70"/>
      <c r="AH42" s="70"/>
      <c r="AI42" s="69"/>
      <c r="AJ42" s="71"/>
      <c r="AK42" s="68"/>
      <c r="AL42" s="69"/>
      <c r="AM42" s="70" t="str">
        <f>IF(AK43&gt;AQ43,"○",IF(AK43=AQ43,"△","●"))</f>
        <v>△</v>
      </c>
      <c r="AN42" s="70"/>
      <c r="AO42" s="70"/>
      <c r="AP42" s="69"/>
      <c r="AQ42" s="71"/>
      <c r="AR42" s="68"/>
      <c r="AS42" s="69"/>
      <c r="AT42" s="70" t="str">
        <f>IF(AR43&gt;AX43,"○",IF(AR43=AX43,"△","●"))</f>
        <v>●</v>
      </c>
      <c r="AU42" s="70"/>
      <c r="AV42" s="70"/>
      <c r="AW42" s="69"/>
      <c r="AX42" s="71"/>
      <c r="AY42" s="68"/>
      <c r="AZ42" s="69"/>
      <c r="BA42" s="70" t="str">
        <f>IF(AY43&gt;BE43,"○",IF(AY43=BE43,"△","●"))</f>
        <v>●</v>
      </c>
      <c r="BB42" s="70"/>
      <c r="BC42" s="70"/>
      <c r="BD42" s="69"/>
      <c r="BE42" s="71"/>
      <c r="BF42" s="114"/>
      <c r="BG42" s="115"/>
      <c r="BH42" s="115"/>
      <c r="BI42" s="115"/>
      <c r="BJ42" s="115"/>
      <c r="BK42" s="115"/>
      <c r="BL42" s="131"/>
      <c r="BM42" s="20"/>
      <c r="BN42" s="53"/>
      <c r="BO42" s="54"/>
      <c r="BP42" s="53"/>
      <c r="BQ42" s="54"/>
      <c r="BR42" s="21"/>
      <c r="BS42" s="20"/>
      <c r="BT42" s="53"/>
      <c r="BU42" s="54"/>
      <c r="BV42" s="53"/>
      <c r="BW42" s="54"/>
      <c r="BX42" s="53"/>
      <c r="BY42" s="54"/>
      <c r="BZ42" s="22"/>
      <c r="CA42" s="55"/>
      <c r="CB42" s="56"/>
    </row>
    <row r="43" spans="2:80" ht="16.5" customHeight="1">
      <c r="B43" s="57"/>
      <c r="C43" s="58"/>
      <c r="D43" s="58"/>
      <c r="E43" s="58"/>
      <c r="F43" s="58"/>
      <c r="G43" s="58"/>
      <c r="H43" s="59"/>
      <c r="I43" s="117">
        <f>SUM(K43:K44)</f>
        <v>1</v>
      </c>
      <c r="J43" s="75"/>
      <c r="K43" s="76">
        <f>BJ8</f>
        <v>1</v>
      </c>
      <c r="L43" s="77" t="s">
        <v>40</v>
      </c>
      <c r="M43" s="76">
        <f>BH8</f>
        <v>0</v>
      </c>
      <c r="N43" s="75"/>
      <c r="O43" s="117">
        <f>SUM(M43:M44)</f>
        <v>0</v>
      </c>
      <c r="P43" s="74">
        <f>SUM(R43:R44)</f>
        <v>0</v>
      </c>
      <c r="Q43" s="75"/>
      <c r="R43" s="76">
        <f>BJ13</f>
        <v>0</v>
      </c>
      <c r="S43" s="77" t="s">
        <v>40</v>
      </c>
      <c r="T43" s="76">
        <f>BH13</f>
        <v>1</v>
      </c>
      <c r="U43" s="75"/>
      <c r="V43" s="78">
        <f>SUM(T43:T44)</f>
        <v>2</v>
      </c>
      <c r="W43" s="74">
        <f>SUM(Y43:Y44)</f>
        <v>1</v>
      </c>
      <c r="X43" s="75"/>
      <c r="Y43" s="76">
        <f>BJ18</f>
        <v>0</v>
      </c>
      <c r="Z43" s="77" t="s">
        <v>40</v>
      </c>
      <c r="AA43" s="76">
        <f>BH18</f>
        <v>0</v>
      </c>
      <c r="AB43" s="75"/>
      <c r="AC43" s="78">
        <f>SUM(AA43:AA44)</f>
        <v>1</v>
      </c>
      <c r="AD43" s="74">
        <f>SUM(AF43:AF44)</f>
        <v>2</v>
      </c>
      <c r="AE43" s="75"/>
      <c r="AF43" s="76">
        <f>BJ23</f>
        <v>1</v>
      </c>
      <c r="AG43" s="77" t="s">
        <v>40</v>
      </c>
      <c r="AH43" s="76">
        <f>BH23</f>
        <v>2</v>
      </c>
      <c r="AI43" s="75"/>
      <c r="AJ43" s="78">
        <f>SUM(AH43:AH44)</f>
        <v>3</v>
      </c>
      <c r="AK43" s="74">
        <f>SUM(AM43:AM44)</f>
        <v>1</v>
      </c>
      <c r="AL43" s="75"/>
      <c r="AM43" s="76">
        <f>BJ28</f>
        <v>1</v>
      </c>
      <c r="AN43" s="77" t="s">
        <v>40</v>
      </c>
      <c r="AO43" s="76">
        <f>BH28</f>
        <v>0</v>
      </c>
      <c r="AP43" s="75"/>
      <c r="AQ43" s="78">
        <f>SUM(AO43:AO44)</f>
        <v>1</v>
      </c>
      <c r="AR43" s="74">
        <f>SUM(AT43:AT44)</f>
        <v>1</v>
      </c>
      <c r="AS43" s="75"/>
      <c r="AT43" s="76">
        <f>BJ33</f>
        <v>0</v>
      </c>
      <c r="AU43" s="77" t="s">
        <v>40</v>
      </c>
      <c r="AV43" s="76">
        <f>BH33</f>
        <v>2</v>
      </c>
      <c r="AW43" s="75"/>
      <c r="AX43" s="78">
        <f>SUM(AV43:AV44)</f>
        <v>3</v>
      </c>
      <c r="AY43" s="74">
        <f>SUM(BA43:BA44)</f>
        <v>0</v>
      </c>
      <c r="AZ43" s="75"/>
      <c r="BA43" s="76">
        <f>BJ38</f>
        <v>0</v>
      </c>
      <c r="BB43" s="77" t="s">
        <v>40</v>
      </c>
      <c r="BC43" s="76">
        <f>BH38</f>
        <v>3</v>
      </c>
      <c r="BD43" s="75"/>
      <c r="BE43" s="78">
        <f>SUM(BC43:BC44)</f>
        <v>6</v>
      </c>
      <c r="BF43" s="114"/>
      <c r="BG43" s="115"/>
      <c r="BH43" s="115"/>
      <c r="BI43" s="115"/>
      <c r="BJ43" s="115"/>
      <c r="BK43" s="115"/>
      <c r="BL43" s="131"/>
      <c r="BM43" s="20"/>
      <c r="BN43" s="53"/>
      <c r="BO43" s="54"/>
      <c r="BP43" s="53"/>
      <c r="BQ43" s="54"/>
      <c r="BR43" s="21"/>
      <c r="BS43" s="20"/>
      <c r="BT43" s="53"/>
      <c r="BU43" s="54"/>
      <c r="BV43" s="53"/>
      <c r="BW43" s="54"/>
      <c r="BX43" s="53"/>
      <c r="BY43" s="54"/>
      <c r="BZ43" s="22"/>
      <c r="CA43" s="55"/>
      <c r="CB43" s="56"/>
    </row>
    <row r="44" spans="2:80" ht="16.5" customHeight="1" thickBot="1">
      <c r="B44" s="132"/>
      <c r="C44" s="133"/>
      <c r="D44" s="133"/>
      <c r="E44" s="133"/>
      <c r="F44" s="133"/>
      <c r="G44" s="133"/>
      <c r="H44" s="134"/>
      <c r="I44" s="135"/>
      <c r="J44" s="136"/>
      <c r="K44" s="137">
        <f>BJ9</f>
        <v>0</v>
      </c>
      <c r="L44" s="138" t="s">
        <v>40</v>
      </c>
      <c r="M44" s="137">
        <f>BH9</f>
        <v>0</v>
      </c>
      <c r="N44" s="136"/>
      <c r="O44" s="135"/>
      <c r="P44" s="139"/>
      <c r="Q44" s="136"/>
      <c r="R44" s="137">
        <f>BJ14</f>
        <v>0</v>
      </c>
      <c r="S44" s="138" t="s">
        <v>40</v>
      </c>
      <c r="T44" s="137">
        <f>BH14</f>
        <v>1</v>
      </c>
      <c r="U44" s="136"/>
      <c r="V44" s="140"/>
      <c r="W44" s="139"/>
      <c r="X44" s="136"/>
      <c r="Y44" s="137">
        <f>BJ19</f>
        <v>1</v>
      </c>
      <c r="Z44" s="138" t="s">
        <v>40</v>
      </c>
      <c r="AA44" s="137">
        <f>BH19</f>
        <v>1</v>
      </c>
      <c r="AB44" s="136"/>
      <c r="AC44" s="140"/>
      <c r="AD44" s="139"/>
      <c r="AE44" s="136"/>
      <c r="AF44" s="137">
        <f>BJ24</f>
        <v>1</v>
      </c>
      <c r="AG44" s="138" t="s">
        <v>40</v>
      </c>
      <c r="AH44" s="137">
        <f>BH24</f>
        <v>1</v>
      </c>
      <c r="AI44" s="136"/>
      <c r="AJ44" s="140"/>
      <c r="AK44" s="139"/>
      <c r="AL44" s="136"/>
      <c r="AM44" s="137">
        <f>BJ29</f>
        <v>0</v>
      </c>
      <c r="AN44" s="138" t="s">
        <v>40</v>
      </c>
      <c r="AO44" s="137">
        <f>BH29</f>
        <v>1</v>
      </c>
      <c r="AP44" s="136"/>
      <c r="AQ44" s="140"/>
      <c r="AR44" s="139"/>
      <c r="AS44" s="136"/>
      <c r="AT44" s="137">
        <f>BJ34</f>
        <v>1</v>
      </c>
      <c r="AU44" s="138" t="s">
        <v>40</v>
      </c>
      <c r="AV44" s="137">
        <f>BH34</f>
        <v>1</v>
      </c>
      <c r="AW44" s="136"/>
      <c r="AX44" s="140"/>
      <c r="AY44" s="139"/>
      <c r="AZ44" s="136"/>
      <c r="BA44" s="137">
        <f>BJ39</f>
        <v>0</v>
      </c>
      <c r="BB44" s="138" t="s">
        <v>40</v>
      </c>
      <c r="BC44" s="137">
        <f>BH39</f>
        <v>3</v>
      </c>
      <c r="BD44" s="136"/>
      <c r="BE44" s="140"/>
      <c r="BF44" s="141"/>
      <c r="BG44" s="142"/>
      <c r="BH44" s="142"/>
      <c r="BI44" s="142"/>
      <c r="BJ44" s="142"/>
      <c r="BK44" s="142"/>
      <c r="BL44" s="143"/>
      <c r="BM44" s="32"/>
      <c r="BN44" s="144"/>
      <c r="BO44" s="145"/>
      <c r="BP44" s="144"/>
      <c r="BQ44" s="145"/>
      <c r="BR44" s="33"/>
      <c r="BS44" s="32"/>
      <c r="BT44" s="144"/>
      <c r="BU44" s="145"/>
      <c r="BV44" s="144"/>
      <c r="BW44" s="145"/>
      <c r="BX44" s="144"/>
      <c r="BY44" s="145"/>
      <c r="BZ44" s="34"/>
      <c r="CA44" s="146"/>
      <c r="CB44" s="147"/>
    </row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382">
    <mergeCell ref="CA1:CB1"/>
    <mergeCell ref="B1:BV1"/>
    <mergeCell ref="AD43:AD44"/>
    <mergeCell ref="AX43:AX44"/>
    <mergeCell ref="AY43:AY44"/>
    <mergeCell ref="AM42:AO42"/>
    <mergeCell ref="AT42:AV42"/>
    <mergeCell ref="CA40:CB44"/>
    <mergeCell ref="I41:O41"/>
    <mergeCell ref="AD41:AJ41"/>
    <mergeCell ref="AR40:AX40"/>
    <mergeCell ref="AK43:AK44"/>
    <mergeCell ref="AJ43:AJ44"/>
    <mergeCell ref="BW1:BZ1"/>
    <mergeCell ref="BU40:BV44"/>
    <mergeCell ref="BF36:BL36"/>
    <mergeCell ref="AX38:AX39"/>
    <mergeCell ref="BW35:BX39"/>
    <mergeCell ref="BY35:BZ39"/>
    <mergeCell ref="AC43:AC44"/>
    <mergeCell ref="BW40:BX44"/>
    <mergeCell ref="BF40:BL44"/>
    <mergeCell ref="BM40:BN44"/>
    <mergeCell ref="BO40:BP44"/>
    <mergeCell ref="BQ40:BR44"/>
    <mergeCell ref="AY40:BE40"/>
    <mergeCell ref="AY41:BE41"/>
    <mergeCell ref="BE43:BE44"/>
    <mergeCell ref="AK41:AQ41"/>
    <mergeCell ref="B40:H44"/>
    <mergeCell ref="I40:O40"/>
    <mergeCell ref="P40:V40"/>
    <mergeCell ref="W40:AC40"/>
    <mergeCell ref="I43:I44"/>
    <mergeCell ref="O43:O44"/>
    <mergeCell ref="P43:P44"/>
    <mergeCell ref="V43:V44"/>
    <mergeCell ref="K42:M42"/>
    <mergeCell ref="W43:W44"/>
    <mergeCell ref="BU35:BV39"/>
    <mergeCell ref="BF35:BL35"/>
    <mergeCell ref="BM35:BN39"/>
    <mergeCell ref="BO35:BP39"/>
    <mergeCell ref="BQ35:BR39"/>
    <mergeCell ref="AY35:BE39"/>
    <mergeCell ref="O38:O39"/>
    <mergeCell ref="R42:T42"/>
    <mergeCell ref="Y42:AA42"/>
    <mergeCell ref="AK40:AQ40"/>
    <mergeCell ref="AK38:AK39"/>
    <mergeCell ref="V38:V39"/>
    <mergeCell ref="AD38:AD39"/>
    <mergeCell ref="AJ38:AJ39"/>
    <mergeCell ref="P41:V41"/>
    <mergeCell ref="W41:AC41"/>
    <mergeCell ref="AD40:AJ40"/>
    <mergeCell ref="AR41:AX41"/>
    <mergeCell ref="AK36:AQ36"/>
    <mergeCell ref="BS40:BT44"/>
    <mergeCell ref="BA42:BC42"/>
    <mergeCell ref="BY40:BZ44"/>
    <mergeCell ref="AF42:AH42"/>
    <mergeCell ref="AQ43:AQ44"/>
    <mergeCell ref="AR43:AR44"/>
    <mergeCell ref="BS35:BT39"/>
    <mergeCell ref="AD35:AJ35"/>
    <mergeCell ref="AK35:AQ35"/>
    <mergeCell ref="Y37:AA37"/>
    <mergeCell ref="AF37:AH37"/>
    <mergeCell ref="AR36:AX36"/>
    <mergeCell ref="AQ38:AQ39"/>
    <mergeCell ref="AY33:AY34"/>
    <mergeCell ref="AT37:AV37"/>
    <mergeCell ref="BE33:BE34"/>
    <mergeCell ref="CA35:CB39"/>
    <mergeCell ref="AR35:AX35"/>
    <mergeCell ref="AR38:AR39"/>
    <mergeCell ref="BF38:BF39"/>
    <mergeCell ref="BL38:BL39"/>
    <mergeCell ref="BH37:BJ37"/>
    <mergeCell ref="CA30:CB34"/>
    <mergeCell ref="I31:O31"/>
    <mergeCell ref="W31:AC31"/>
    <mergeCell ref="P33:P34"/>
    <mergeCell ref="V33:V34"/>
    <mergeCell ref="K32:M32"/>
    <mergeCell ref="R32:T32"/>
    <mergeCell ref="I33:I34"/>
    <mergeCell ref="O33:O34"/>
    <mergeCell ref="P31:V31"/>
    <mergeCell ref="I38:I39"/>
    <mergeCell ref="W38:W39"/>
    <mergeCell ref="P35:V35"/>
    <mergeCell ref="AM37:AO37"/>
    <mergeCell ref="W35:AC35"/>
    <mergeCell ref="I36:O36"/>
    <mergeCell ref="P36:V36"/>
    <mergeCell ref="AC38:AC39"/>
    <mergeCell ref="AD36:AJ36"/>
    <mergeCell ref="W36:AC36"/>
    <mergeCell ref="AD30:AJ30"/>
    <mergeCell ref="BM30:BN34"/>
    <mergeCell ref="AY31:BE31"/>
    <mergeCell ref="BA32:BC32"/>
    <mergeCell ref="K37:M37"/>
    <mergeCell ref="P38:P39"/>
    <mergeCell ref="R37:T37"/>
    <mergeCell ref="AK31:AQ31"/>
    <mergeCell ref="AK33:AK34"/>
    <mergeCell ref="AD33:AD34"/>
    <mergeCell ref="I30:O30"/>
    <mergeCell ref="P30:V30"/>
    <mergeCell ref="W30:AC30"/>
    <mergeCell ref="Y32:AA32"/>
    <mergeCell ref="BY30:BZ34"/>
    <mergeCell ref="BS30:BT34"/>
    <mergeCell ref="BU30:BV34"/>
    <mergeCell ref="BW30:BX34"/>
    <mergeCell ref="BQ30:BR34"/>
    <mergeCell ref="AD31:AJ31"/>
    <mergeCell ref="AK30:AQ30"/>
    <mergeCell ref="AR30:AX34"/>
    <mergeCell ref="AY30:BE30"/>
    <mergeCell ref="BF30:BL30"/>
    <mergeCell ref="BH32:BJ32"/>
    <mergeCell ref="BO30:BP34"/>
    <mergeCell ref="BF31:BL31"/>
    <mergeCell ref="BL33:BL34"/>
    <mergeCell ref="BF33:BF34"/>
    <mergeCell ref="AQ33:AQ34"/>
    <mergeCell ref="B35:H39"/>
    <mergeCell ref="I35:O35"/>
    <mergeCell ref="AJ33:AJ34"/>
    <mergeCell ref="W33:W34"/>
    <mergeCell ref="AC33:AC34"/>
    <mergeCell ref="BE28:BE29"/>
    <mergeCell ref="AM32:AO32"/>
    <mergeCell ref="AF32:AH32"/>
    <mergeCell ref="AY28:AY29"/>
    <mergeCell ref="B30:H34"/>
    <mergeCell ref="AY23:AY24"/>
    <mergeCell ref="AY20:BE20"/>
    <mergeCell ref="AX28:AX29"/>
    <mergeCell ref="BU25:BV29"/>
    <mergeCell ref="BL28:BL29"/>
    <mergeCell ref="BQ20:BR24"/>
    <mergeCell ref="BF21:BL21"/>
    <mergeCell ref="BS20:BT24"/>
    <mergeCell ref="BF20:BL20"/>
    <mergeCell ref="BM20:BN24"/>
    <mergeCell ref="Y27:AA27"/>
    <mergeCell ref="I26:O26"/>
    <mergeCell ref="P26:V26"/>
    <mergeCell ref="W26:AC26"/>
    <mergeCell ref="W28:W29"/>
    <mergeCell ref="R27:T27"/>
    <mergeCell ref="K27:M27"/>
    <mergeCell ref="BF28:BF29"/>
    <mergeCell ref="AD28:AD29"/>
    <mergeCell ref="BE23:BE24"/>
    <mergeCell ref="W25:AC25"/>
    <mergeCell ref="BH27:BJ27"/>
    <mergeCell ref="AJ28:AJ29"/>
    <mergeCell ref="AD25:AJ25"/>
    <mergeCell ref="AY26:BE26"/>
    <mergeCell ref="AK25:AQ29"/>
    <mergeCell ref="AF27:AH27"/>
    <mergeCell ref="BY20:BZ24"/>
    <mergeCell ref="BW25:BX29"/>
    <mergeCell ref="AT27:AV27"/>
    <mergeCell ref="BO25:BP29"/>
    <mergeCell ref="BU20:BV24"/>
    <mergeCell ref="BW20:BX24"/>
    <mergeCell ref="BA27:BC27"/>
    <mergeCell ref="BF26:BL26"/>
    <mergeCell ref="BM25:BN29"/>
    <mergeCell ref="BS25:BT29"/>
    <mergeCell ref="BY25:BZ29"/>
    <mergeCell ref="AR25:AX25"/>
    <mergeCell ref="B25:H29"/>
    <mergeCell ref="I25:O25"/>
    <mergeCell ref="P25:V25"/>
    <mergeCell ref="O28:O29"/>
    <mergeCell ref="P28:P29"/>
    <mergeCell ref="V28:V29"/>
    <mergeCell ref="I28:I29"/>
    <mergeCell ref="BF25:BL25"/>
    <mergeCell ref="AY25:BE25"/>
    <mergeCell ref="BO20:BP24"/>
    <mergeCell ref="CA25:CB29"/>
    <mergeCell ref="AC28:AC29"/>
    <mergeCell ref="Y22:AA22"/>
    <mergeCell ref="AK23:AK24"/>
    <mergeCell ref="AR26:AX26"/>
    <mergeCell ref="AT22:AV22"/>
    <mergeCell ref="AR28:AR29"/>
    <mergeCell ref="BH22:BJ22"/>
    <mergeCell ref="P23:P24"/>
    <mergeCell ref="AY21:BE21"/>
    <mergeCell ref="BQ25:BR29"/>
    <mergeCell ref="BL23:BL24"/>
    <mergeCell ref="AD26:AJ26"/>
    <mergeCell ref="CA20:CB24"/>
    <mergeCell ref="AK21:AQ21"/>
    <mergeCell ref="AR21:AX21"/>
    <mergeCell ref="BF23:BF24"/>
    <mergeCell ref="BA22:BC22"/>
    <mergeCell ref="AC23:AC24"/>
    <mergeCell ref="W21:AC21"/>
    <mergeCell ref="B20:H24"/>
    <mergeCell ref="I20:O20"/>
    <mergeCell ref="P20:V20"/>
    <mergeCell ref="W20:AC20"/>
    <mergeCell ref="W23:W24"/>
    <mergeCell ref="I23:I24"/>
    <mergeCell ref="O23:O24"/>
    <mergeCell ref="I21:O21"/>
    <mergeCell ref="AM17:AO17"/>
    <mergeCell ref="AF17:AH17"/>
    <mergeCell ref="V23:V24"/>
    <mergeCell ref="AR23:AR24"/>
    <mergeCell ref="AX18:AX19"/>
    <mergeCell ref="AM22:AO22"/>
    <mergeCell ref="AK20:AQ20"/>
    <mergeCell ref="AR20:AX20"/>
    <mergeCell ref="AQ23:AQ24"/>
    <mergeCell ref="AX23:AX24"/>
    <mergeCell ref="B15:H19"/>
    <mergeCell ref="I15:O15"/>
    <mergeCell ref="P15:V15"/>
    <mergeCell ref="W15:AC19"/>
    <mergeCell ref="I16:O16"/>
    <mergeCell ref="P16:V16"/>
    <mergeCell ref="R17:T17"/>
    <mergeCell ref="K17:M17"/>
    <mergeCell ref="V18:V19"/>
    <mergeCell ref="R22:T22"/>
    <mergeCell ref="I18:I19"/>
    <mergeCell ref="O18:O19"/>
    <mergeCell ref="P18:P19"/>
    <mergeCell ref="AK18:AK19"/>
    <mergeCell ref="K22:M22"/>
    <mergeCell ref="AD18:AD19"/>
    <mergeCell ref="AJ18:AJ19"/>
    <mergeCell ref="P21:V21"/>
    <mergeCell ref="AD20:AJ24"/>
    <mergeCell ref="CA15:CB19"/>
    <mergeCell ref="BU15:BV19"/>
    <mergeCell ref="BW15:BX19"/>
    <mergeCell ref="AY15:BE15"/>
    <mergeCell ref="BF15:BL15"/>
    <mergeCell ref="BY15:BZ19"/>
    <mergeCell ref="BE18:BE19"/>
    <mergeCell ref="AY18:AY19"/>
    <mergeCell ref="BA17:BC17"/>
    <mergeCell ref="BH17:BJ17"/>
    <mergeCell ref="BQ15:BR19"/>
    <mergeCell ref="BM15:BN19"/>
    <mergeCell ref="BO15:BP19"/>
    <mergeCell ref="AY16:BE16"/>
    <mergeCell ref="BF18:BF19"/>
    <mergeCell ref="BF16:BL16"/>
    <mergeCell ref="AJ13:AJ14"/>
    <mergeCell ref="AK13:AK14"/>
    <mergeCell ref="AQ13:AQ14"/>
    <mergeCell ref="BL13:BL14"/>
    <mergeCell ref="AR16:AX16"/>
    <mergeCell ref="AR18:AR19"/>
    <mergeCell ref="BL18:BL19"/>
    <mergeCell ref="AQ18:AQ19"/>
    <mergeCell ref="AD16:AJ16"/>
    <mergeCell ref="AK16:AQ16"/>
    <mergeCell ref="BU10:BV14"/>
    <mergeCell ref="AR10:AX10"/>
    <mergeCell ref="AK10:AQ10"/>
    <mergeCell ref="AR13:AR14"/>
    <mergeCell ref="AR15:AX15"/>
    <mergeCell ref="AD11:AJ11"/>
    <mergeCell ref="BS15:BT19"/>
    <mergeCell ref="AT17:AV17"/>
    <mergeCell ref="AK15:AQ15"/>
    <mergeCell ref="AF12:AH12"/>
    <mergeCell ref="BW10:BX14"/>
    <mergeCell ref="BM10:BN14"/>
    <mergeCell ref="BO10:BP14"/>
    <mergeCell ref="AK11:AQ11"/>
    <mergeCell ref="CA10:CB14"/>
    <mergeCell ref="AM12:AO12"/>
    <mergeCell ref="AT12:AV12"/>
    <mergeCell ref="BA12:BC12"/>
    <mergeCell ref="BS10:BT14"/>
    <mergeCell ref="BF13:BF14"/>
    <mergeCell ref="W13:W14"/>
    <mergeCell ref="AC13:AC14"/>
    <mergeCell ref="AD15:AJ15"/>
    <mergeCell ref="AD13:AD14"/>
    <mergeCell ref="BY10:BZ14"/>
    <mergeCell ref="AX13:AX14"/>
    <mergeCell ref="AD10:AJ10"/>
    <mergeCell ref="BH12:BJ12"/>
    <mergeCell ref="AR11:AX11"/>
    <mergeCell ref="BF11:BL11"/>
    <mergeCell ref="BQ10:BR14"/>
    <mergeCell ref="AY10:BE10"/>
    <mergeCell ref="AY13:AY14"/>
    <mergeCell ref="BE13:BE14"/>
    <mergeCell ref="AY11:BE11"/>
    <mergeCell ref="BF10:BL10"/>
    <mergeCell ref="BL8:BL9"/>
    <mergeCell ref="AX8:AX9"/>
    <mergeCell ref="AK8:AK9"/>
    <mergeCell ref="AQ8:AQ9"/>
    <mergeCell ref="BE8:BE9"/>
    <mergeCell ref="BF8:BF9"/>
    <mergeCell ref="AR8:AR9"/>
    <mergeCell ref="B10:H14"/>
    <mergeCell ref="I10:O10"/>
    <mergeCell ref="P10:V14"/>
    <mergeCell ref="W10:AC10"/>
    <mergeCell ref="I11:O11"/>
    <mergeCell ref="W11:AC11"/>
    <mergeCell ref="I13:I14"/>
    <mergeCell ref="O13:O14"/>
    <mergeCell ref="K12:M12"/>
    <mergeCell ref="Y12:AA12"/>
    <mergeCell ref="B5:H9"/>
    <mergeCell ref="I5:O5"/>
    <mergeCell ref="AD6:AJ6"/>
    <mergeCell ref="AK6:AQ6"/>
    <mergeCell ref="AM7:AO7"/>
    <mergeCell ref="AD8:AD9"/>
    <mergeCell ref="AJ8:AJ9"/>
    <mergeCell ref="P8:P9"/>
    <mergeCell ref="V8:V9"/>
    <mergeCell ref="AF7:AH7"/>
    <mergeCell ref="CA2:CB4"/>
    <mergeCell ref="BW2:BX4"/>
    <mergeCell ref="BM5:BN9"/>
    <mergeCell ref="BO5:BP9"/>
    <mergeCell ref="BQ5:BR9"/>
    <mergeCell ref="BS5:BT9"/>
    <mergeCell ref="CA5:CB9"/>
    <mergeCell ref="BY5:BZ9"/>
    <mergeCell ref="BM2:BN4"/>
    <mergeCell ref="AD5:AJ5"/>
    <mergeCell ref="AK5:AQ5"/>
    <mergeCell ref="AY5:BE5"/>
    <mergeCell ref="BH7:BJ7"/>
    <mergeCell ref="BF6:BL6"/>
    <mergeCell ref="BA7:BC7"/>
    <mergeCell ref="AY6:BE6"/>
    <mergeCell ref="AT7:AV7"/>
    <mergeCell ref="AR6:AX6"/>
    <mergeCell ref="BF5:BL5"/>
    <mergeCell ref="AR5:AX5"/>
    <mergeCell ref="BY2:BZ4"/>
    <mergeCell ref="BO2:BP4"/>
    <mergeCell ref="BQ2:BR4"/>
    <mergeCell ref="BS2:BT4"/>
    <mergeCell ref="BU2:BV4"/>
    <mergeCell ref="BU5:BV9"/>
    <mergeCell ref="BW5:BX9"/>
    <mergeCell ref="AY8:AY9"/>
    <mergeCell ref="BF2:BL4"/>
    <mergeCell ref="P5:V5"/>
    <mergeCell ref="W5:AC5"/>
    <mergeCell ref="I7:O9"/>
    <mergeCell ref="R7:T7"/>
    <mergeCell ref="Y7:AA7"/>
    <mergeCell ref="I6:O6"/>
    <mergeCell ref="P6:V6"/>
    <mergeCell ref="W6:AC6"/>
    <mergeCell ref="AC8:AC9"/>
    <mergeCell ref="W8:W9"/>
    <mergeCell ref="AR2:AX4"/>
    <mergeCell ref="AY2:BE4"/>
    <mergeCell ref="B2:H4"/>
    <mergeCell ref="I2:O4"/>
    <mergeCell ref="P2:V4"/>
    <mergeCell ref="W2:AC4"/>
    <mergeCell ref="AD2:AJ4"/>
    <mergeCell ref="AK2:AQ4"/>
  </mergeCells>
  <printOptions verticalCentered="1"/>
  <pageMargins left="0.31496062992125984" right="0.1968503937007874" top="0.3937007874015748" bottom="0.1968503937007874" header="0.1968503937007874" footer="0.1968503937007874"/>
  <pageSetup horizontalDpi="600" verticalDpi="600" orientation="landscape" paperSize="9" scale="77" r:id="rId2"/>
  <rowBreaks count="1" manualBreakCount="1">
    <brk id="44" min="1" max="8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CD44"/>
  <sheetViews>
    <sheetView view="pageBreakPreview" zoomScale="65" zoomScaleNormal="75" zoomScaleSheetLayoutView="65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1" sqref="B1:BV1"/>
    </sheetView>
  </sheetViews>
  <sheetFormatPr defaultColWidth="9.00390625" defaultRowHeight="13.5"/>
  <cols>
    <col min="1" max="1" width="0.6171875" style="0" customWidth="1"/>
    <col min="2" max="8" width="2.125" style="0" customWidth="1"/>
    <col min="9" max="9" width="2.875" style="0" customWidth="1"/>
    <col min="10" max="14" width="2.125" style="0" customWidth="1"/>
    <col min="15" max="16" width="2.875" style="0" customWidth="1"/>
    <col min="17" max="21" width="2.125" style="0" customWidth="1"/>
    <col min="22" max="23" width="2.875" style="0" customWidth="1"/>
    <col min="24" max="28" width="2.125" style="0" customWidth="1"/>
    <col min="29" max="30" width="2.875" style="0" customWidth="1"/>
    <col min="31" max="35" width="2.125" style="0" customWidth="1"/>
    <col min="36" max="37" width="2.875" style="0" customWidth="1"/>
    <col min="38" max="42" width="2.125" style="0" customWidth="1"/>
    <col min="43" max="44" width="2.875" style="0" customWidth="1"/>
    <col min="45" max="49" width="2.125" style="0" customWidth="1"/>
    <col min="50" max="51" width="2.875" style="0" customWidth="1"/>
    <col min="52" max="56" width="2.125" style="0" customWidth="1"/>
    <col min="57" max="58" width="2.875" style="0" customWidth="1"/>
    <col min="59" max="63" width="2.125" style="0" customWidth="1"/>
    <col min="64" max="64" width="2.875" style="0" customWidth="1"/>
    <col min="65" max="80" width="2.50390625" style="0" customWidth="1"/>
    <col min="81" max="81" width="0.6171875" style="0" customWidth="1"/>
  </cols>
  <sheetData>
    <row r="1" spans="2:80" ht="23.25" customHeight="1" thickBot="1">
      <c r="B1" s="3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>
        <v>40789</v>
      </c>
      <c r="BX1" s="5"/>
      <c r="BY1" s="5"/>
      <c r="BZ1" s="5"/>
      <c r="CA1" s="6" t="s">
        <v>55</v>
      </c>
      <c r="CB1" s="7"/>
    </row>
    <row r="2" spans="2:80" ht="16.5" customHeight="1">
      <c r="B2" s="8" t="s">
        <v>18</v>
      </c>
      <c r="C2" s="9"/>
      <c r="D2" s="9"/>
      <c r="E2" s="9"/>
      <c r="F2" s="9"/>
      <c r="G2" s="9"/>
      <c r="H2" s="10"/>
      <c r="I2" s="11" t="str">
        <f>B5</f>
        <v>松陵</v>
      </c>
      <c r="J2" s="12"/>
      <c r="K2" s="12"/>
      <c r="L2" s="12"/>
      <c r="M2" s="12"/>
      <c r="N2" s="12"/>
      <c r="O2" s="12"/>
      <c r="P2" s="12" t="str">
        <f>B10</f>
        <v>平田</v>
      </c>
      <c r="Q2" s="12"/>
      <c r="R2" s="12"/>
      <c r="S2" s="12"/>
      <c r="T2" s="12"/>
      <c r="U2" s="12"/>
      <c r="V2" s="12"/>
      <c r="W2" s="12" t="str">
        <f>B15</f>
        <v>港南</v>
      </c>
      <c r="X2" s="12"/>
      <c r="Y2" s="12"/>
      <c r="Z2" s="12"/>
      <c r="AA2" s="12"/>
      <c r="AB2" s="12"/>
      <c r="AC2" s="12"/>
      <c r="AD2" s="12" t="str">
        <f>B20</f>
        <v>富士見</v>
      </c>
      <c r="AE2" s="12"/>
      <c r="AF2" s="12"/>
      <c r="AG2" s="12"/>
      <c r="AH2" s="12"/>
      <c r="AI2" s="12"/>
      <c r="AJ2" s="12"/>
      <c r="AK2" s="12" t="str">
        <f>B25</f>
        <v>宮野浦</v>
      </c>
      <c r="AL2" s="12"/>
      <c r="AM2" s="12"/>
      <c r="AN2" s="12"/>
      <c r="AO2" s="12"/>
      <c r="AP2" s="12"/>
      <c r="AQ2" s="12"/>
      <c r="AR2" s="12" t="str">
        <f>B30</f>
        <v>一條</v>
      </c>
      <c r="AS2" s="12"/>
      <c r="AT2" s="12"/>
      <c r="AU2" s="12"/>
      <c r="AV2" s="12"/>
      <c r="AW2" s="12"/>
      <c r="AX2" s="12"/>
      <c r="AY2" s="12" t="str">
        <f>B35</f>
        <v>松山</v>
      </c>
      <c r="AZ2" s="12"/>
      <c r="BA2" s="12"/>
      <c r="BB2" s="12"/>
      <c r="BC2" s="12"/>
      <c r="BD2" s="12"/>
      <c r="BE2" s="12"/>
      <c r="BF2" s="12" t="str">
        <f>B40</f>
        <v>浜中</v>
      </c>
      <c r="BG2" s="12"/>
      <c r="BH2" s="12"/>
      <c r="BI2" s="12"/>
      <c r="BJ2" s="12"/>
      <c r="BK2" s="12"/>
      <c r="BL2" s="13"/>
      <c r="BM2" s="14" t="s">
        <v>0</v>
      </c>
      <c r="BN2" s="15"/>
      <c r="BO2" s="15" t="s">
        <v>1</v>
      </c>
      <c r="BP2" s="15"/>
      <c r="BQ2" s="15" t="s">
        <v>2</v>
      </c>
      <c r="BR2" s="16"/>
      <c r="BS2" s="14" t="s">
        <v>3</v>
      </c>
      <c r="BT2" s="15"/>
      <c r="BU2" s="15" t="s">
        <v>4</v>
      </c>
      <c r="BV2" s="15"/>
      <c r="BW2" s="15" t="s">
        <v>5</v>
      </c>
      <c r="BX2" s="15"/>
      <c r="BY2" s="15" t="s">
        <v>16</v>
      </c>
      <c r="BZ2" s="17"/>
      <c r="CA2" s="18" t="s">
        <v>6</v>
      </c>
      <c r="CB2" s="19"/>
    </row>
    <row r="3" spans="2:80" ht="16.5" customHeight="1">
      <c r="B3" s="20"/>
      <c r="C3" s="21"/>
      <c r="D3" s="21"/>
      <c r="E3" s="21"/>
      <c r="F3" s="21"/>
      <c r="G3" s="21"/>
      <c r="H3" s="2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  <c r="BM3" s="26"/>
      <c r="BN3" s="27"/>
      <c r="BO3" s="27"/>
      <c r="BP3" s="27"/>
      <c r="BQ3" s="27"/>
      <c r="BR3" s="28"/>
      <c r="BS3" s="26"/>
      <c r="BT3" s="27"/>
      <c r="BU3" s="27"/>
      <c r="BV3" s="27"/>
      <c r="BW3" s="27"/>
      <c r="BX3" s="27"/>
      <c r="BY3" s="27"/>
      <c r="BZ3" s="29"/>
      <c r="CA3" s="30"/>
      <c r="CB3" s="31"/>
    </row>
    <row r="4" spans="2:80" ht="16.5" customHeight="1" thickBot="1">
      <c r="B4" s="32"/>
      <c r="C4" s="33"/>
      <c r="D4" s="33"/>
      <c r="E4" s="33"/>
      <c r="F4" s="33"/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38"/>
      <c r="BN4" s="39"/>
      <c r="BO4" s="39"/>
      <c r="BP4" s="39"/>
      <c r="BQ4" s="39"/>
      <c r="BR4" s="40"/>
      <c r="BS4" s="38"/>
      <c r="BT4" s="39"/>
      <c r="BU4" s="39"/>
      <c r="BV4" s="39"/>
      <c r="BW4" s="39"/>
      <c r="BX4" s="39"/>
      <c r="BY4" s="39"/>
      <c r="BZ4" s="41"/>
      <c r="CA4" s="42"/>
      <c r="CB4" s="43"/>
    </row>
    <row r="5" spans="2:80" ht="16.5" customHeight="1">
      <c r="B5" s="44" t="s">
        <v>21</v>
      </c>
      <c r="C5" s="45"/>
      <c r="D5" s="45"/>
      <c r="E5" s="45"/>
      <c r="F5" s="45"/>
      <c r="G5" s="45"/>
      <c r="H5" s="46"/>
      <c r="I5" s="47" t="s">
        <v>13</v>
      </c>
      <c r="J5" s="47"/>
      <c r="K5" s="47"/>
      <c r="L5" s="47"/>
      <c r="M5" s="47"/>
      <c r="N5" s="47"/>
      <c r="O5" s="48"/>
      <c r="P5" s="52">
        <v>40726</v>
      </c>
      <c r="Q5" s="50"/>
      <c r="R5" s="50"/>
      <c r="S5" s="50"/>
      <c r="T5" s="50"/>
      <c r="U5" s="50"/>
      <c r="V5" s="51"/>
      <c r="W5" s="52">
        <v>40740</v>
      </c>
      <c r="X5" s="50"/>
      <c r="Y5" s="50"/>
      <c r="Z5" s="50"/>
      <c r="AA5" s="50"/>
      <c r="AB5" s="50"/>
      <c r="AC5" s="51"/>
      <c r="AD5" s="52">
        <v>40726</v>
      </c>
      <c r="AE5" s="50"/>
      <c r="AF5" s="50"/>
      <c r="AG5" s="50"/>
      <c r="AH5" s="50"/>
      <c r="AI5" s="50"/>
      <c r="AJ5" s="51"/>
      <c r="AK5" s="50">
        <v>40789</v>
      </c>
      <c r="AL5" s="50"/>
      <c r="AM5" s="50"/>
      <c r="AN5" s="50"/>
      <c r="AO5" s="50"/>
      <c r="AP5" s="50"/>
      <c r="AQ5" s="51"/>
      <c r="AR5" s="52">
        <v>40782</v>
      </c>
      <c r="AS5" s="50"/>
      <c r="AT5" s="50"/>
      <c r="AU5" s="50"/>
      <c r="AV5" s="50"/>
      <c r="AW5" s="50"/>
      <c r="AX5" s="51"/>
      <c r="AY5" s="52">
        <v>40726</v>
      </c>
      <c r="AZ5" s="50"/>
      <c r="BA5" s="50"/>
      <c r="BB5" s="50"/>
      <c r="BC5" s="50"/>
      <c r="BD5" s="50"/>
      <c r="BE5" s="51"/>
      <c r="BF5" s="52">
        <v>40740</v>
      </c>
      <c r="BG5" s="50"/>
      <c r="BH5" s="50"/>
      <c r="BI5" s="50"/>
      <c r="BJ5" s="50"/>
      <c r="BK5" s="50"/>
      <c r="BL5" s="51"/>
      <c r="BM5" s="20">
        <f>COUNTIF(P7:BL7,"○")</f>
        <v>4</v>
      </c>
      <c r="BN5" s="53"/>
      <c r="BO5" s="54">
        <f>COUNTIF(P7:BL7,"△")</f>
        <v>1</v>
      </c>
      <c r="BP5" s="53"/>
      <c r="BQ5" s="54">
        <f>COUNTIF(P7:BL7,"●")</f>
        <v>2</v>
      </c>
      <c r="BR5" s="21"/>
      <c r="BS5" s="20">
        <f>BM5*3+BO5*1</f>
        <v>13</v>
      </c>
      <c r="BT5" s="53"/>
      <c r="BU5" s="54">
        <f>P8+W8+AD8+AK8+AR8+AY8+BF8</f>
        <v>13</v>
      </c>
      <c r="BV5" s="53"/>
      <c r="BW5" s="54">
        <f>V8+AC8+AJ8+AQ8+AX8+BE8+BL8</f>
        <v>4</v>
      </c>
      <c r="BX5" s="53"/>
      <c r="BY5" s="54">
        <f>BU5-BW5</f>
        <v>9</v>
      </c>
      <c r="BZ5" s="22"/>
      <c r="CA5" s="55">
        <f>RANK(BS5,$BS$5:$BT$44,0)</f>
        <v>3</v>
      </c>
      <c r="CB5" s="56"/>
    </row>
    <row r="6" spans="2:80" ht="16.5" customHeight="1">
      <c r="B6" s="57"/>
      <c r="C6" s="58"/>
      <c r="D6" s="58"/>
      <c r="E6" s="58"/>
      <c r="F6" s="58"/>
      <c r="G6" s="58"/>
      <c r="H6" s="59"/>
      <c r="I6" s="60" t="s">
        <v>14</v>
      </c>
      <c r="J6" s="61"/>
      <c r="K6" s="61"/>
      <c r="L6" s="61"/>
      <c r="M6" s="61"/>
      <c r="N6" s="61"/>
      <c r="O6" s="62"/>
      <c r="P6" s="63" t="s">
        <v>48</v>
      </c>
      <c r="Q6" s="64"/>
      <c r="R6" s="64"/>
      <c r="S6" s="64"/>
      <c r="T6" s="64"/>
      <c r="U6" s="64"/>
      <c r="V6" s="65"/>
      <c r="W6" s="63" t="s">
        <v>33</v>
      </c>
      <c r="X6" s="64"/>
      <c r="Y6" s="64"/>
      <c r="Z6" s="64"/>
      <c r="AA6" s="64"/>
      <c r="AB6" s="64"/>
      <c r="AC6" s="65"/>
      <c r="AD6" s="63" t="s">
        <v>48</v>
      </c>
      <c r="AE6" s="64"/>
      <c r="AF6" s="64"/>
      <c r="AG6" s="64"/>
      <c r="AH6" s="64"/>
      <c r="AI6" s="64"/>
      <c r="AJ6" s="65"/>
      <c r="AK6" s="64" t="s">
        <v>33</v>
      </c>
      <c r="AL6" s="64"/>
      <c r="AM6" s="64"/>
      <c r="AN6" s="64"/>
      <c r="AO6" s="64"/>
      <c r="AP6" s="64"/>
      <c r="AQ6" s="65"/>
      <c r="AR6" s="63" t="s">
        <v>33</v>
      </c>
      <c r="AS6" s="64"/>
      <c r="AT6" s="64"/>
      <c r="AU6" s="64"/>
      <c r="AV6" s="64"/>
      <c r="AW6" s="64"/>
      <c r="AX6" s="65"/>
      <c r="AY6" s="63" t="s">
        <v>48</v>
      </c>
      <c r="AZ6" s="64"/>
      <c r="BA6" s="64"/>
      <c r="BB6" s="64"/>
      <c r="BC6" s="64"/>
      <c r="BD6" s="64"/>
      <c r="BE6" s="65"/>
      <c r="BF6" s="63" t="s">
        <v>33</v>
      </c>
      <c r="BG6" s="64"/>
      <c r="BH6" s="64"/>
      <c r="BI6" s="64"/>
      <c r="BJ6" s="64"/>
      <c r="BK6" s="64"/>
      <c r="BL6" s="65"/>
      <c r="BM6" s="20"/>
      <c r="BN6" s="53"/>
      <c r="BO6" s="54"/>
      <c r="BP6" s="53"/>
      <c r="BQ6" s="54"/>
      <c r="BR6" s="21"/>
      <c r="BS6" s="20"/>
      <c r="BT6" s="53"/>
      <c r="BU6" s="54"/>
      <c r="BV6" s="53"/>
      <c r="BW6" s="54"/>
      <c r="BX6" s="53"/>
      <c r="BY6" s="54"/>
      <c r="BZ6" s="22"/>
      <c r="CA6" s="55"/>
      <c r="CB6" s="56"/>
    </row>
    <row r="7" spans="2:80" ht="16.5" customHeight="1">
      <c r="B7" s="57"/>
      <c r="C7" s="58"/>
      <c r="D7" s="58"/>
      <c r="E7" s="58"/>
      <c r="F7" s="58"/>
      <c r="G7" s="58"/>
      <c r="H7" s="59"/>
      <c r="I7" s="66" t="s">
        <v>15</v>
      </c>
      <c r="J7" s="66"/>
      <c r="K7" s="66"/>
      <c r="L7" s="66"/>
      <c r="M7" s="66"/>
      <c r="N7" s="66"/>
      <c r="O7" s="67"/>
      <c r="P7" s="68"/>
      <c r="Q7" s="69"/>
      <c r="R7" s="70" t="str">
        <f>IF(P8&gt;V8,"○",IF(P8=V8,"△","●"))</f>
        <v>△</v>
      </c>
      <c r="S7" s="70"/>
      <c r="T7" s="70"/>
      <c r="U7" s="69"/>
      <c r="V7" s="71"/>
      <c r="W7" s="68"/>
      <c r="X7" s="69"/>
      <c r="Y7" s="70" t="str">
        <f>IF(W8&gt;AC8,"○",IF(W8=AC8,"△","●"))</f>
        <v>○</v>
      </c>
      <c r="Z7" s="70"/>
      <c r="AA7" s="70"/>
      <c r="AB7" s="69"/>
      <c r="AC7" s="71"/>
      <c r="AD7" s="68"/>
      <c r="AE7" s="69"/>
      <c r="AF7" s="70" t="str">
        <f>IF(AD8&gt;AJ8,"○",IF(AD8=AJ8,"△","●"))</f>
        <v>○</v>
      </c>
      <c r="AG7" s="70"/>
      <c r="AH7" s="70"/>
      <c r="AI7" s="69"/>
      <c r="AJ7" s="71"/>
      <c r="AK7" s="68"/>
      <c r="AL7" s="69"/>
      <c r="AM7" s="70" t="str">
        <f>IF(AK8&gt;AQ8,"○",IF(AK8=AQ8,"△","●"))</f>
        <v>○</v>
      </c>
      <c r="AN7" s="70"/>
      <c r="AO7" s="70"/>
      <c r="AP7" s="69"/>
      <c r="AQ7" s="71"/>
      <c r="AR7" s="68"/>
      <c r="AS7" s="69"/>
      <c r="AT7" s="70" t="str">
        <f>IF(AR8&gt;AX8,"○",IF(AR8=AX8,"△","●"))</f>
        <v>○</v>
      </c>
      <c r="AU7" s="70"/>
      <c r="AV7" s="70"/>
      <c r="AW7" s="69"/>
      <c r="AX7" s="71"/>
      <c r="AY7" s="68"/>
      <c r="AZ7" s="69"/>
      <c r="BA7" s="70" t="str">
        <f>IF(AY8&gt;BE8,"○",IF(AY8=BE8,"△","●"))</f>
        <v>●</v>
      </c>
      <c r="BB7" s="70"/>
      <c r="BC7" s="70"/>
      <c r="BD7" s="69"/>
      <c r="BE7" s="71"/>
      <c r="BF7" s="68"/>
      <c r="BG7" s="69"/>
      <c r="BH7" s="70" t="str">
        <f>IF(BF8&gt;BL8,"○",IF(BF8=BL8,"△","●"))</f>
        <v>●</v>
      </c>
      <c r="BI7" s="70"/>
      <c r="BJ7" s="70"/>
      <c r="BK7" s="69"/>
      <c r="BL7" s="71"/>
      <c r="BM7" s="20"/>
      <c r="BN7" s="53"/>
      <c r="BO7" s="54"/>
      <c r="BP7" s="53"/>
      <c r="BQ7" s="54"/>
      <c r="BR7" s="21"/>
      <c r="BS7" s="20"/>
      <c r="BT7" s="53"/>
      <c r="BU7" s="54"/>
      <c r="BV7" s="53"/>
      <c r="BW7" s="54"/>
      <c r="BX7" s="53"/>
      <c r="BY7" s="54"/>
      <c r="BZ7" s="22"/>
      <c r="CA7" s="55"/>
      <c r="CB7" s="56"/>
    </row>
    <row r="8" spans="2:80" ht="16.5" customHeight="1">
      <c r="B8" s="57"/>
      <c r="C8" s="58"/>
      <c r="D8" s="58"/>
      <c r="E8" s="58"/>
      <c r="F8" s="58"/>
      <c r="G8" s="58"/>
      <c r="H8" s="59"/>
      <c r="I8" s="72"/>
      <c r="J8" s="72"/>
      <c r="K8" s="72"/>
      <c r="L8" s="72"/>
      <c r="M8" s="72"/>
      <c r="N8" s="72"/>
      <c r="O8" s="73"/>
      <c r="P8" s="74">
        <f>SUM(R8:R9)</f>
        <v>0</v>
      </c>
      <c r="Q8" s="75"/>
      <c r="R8" s="76">
        <v>0</v>
      </c>
      <c r="S8" s="77" t="s">
        <v>7</v>
      </c>
      <c r="T8" s="76">
        <v>0</v>
      </c>
      <c r="U8" s="75"/>
      <c r="V8" s="78">
        <f>SUM(T8:T9)</f>
        <v>0</v>
      </c>
      <c r="W8" s="74">
        <f>SUM(Y8:Y9)</f>
        <v>6</v>
      </c>
      <c r="X8" s="75"/>
      <c r="Y8" s="76">
        <v>3</v>
      </c>
      <c r="Z8" s="77" t="s">
        <v>7</v>
      </c>
      <c r="AA8" s="76">
        <v>0</v>
      </c>
      <c r="AB8" s="75"/>
      <c r="AC8" s="78">
        <f>SUM(AA8:AA9)</f>
        <v>0</v>
      </c>
      <c r="AD8" s="74">
        <f>SUM(AF8:AF9)</f>
        <v>2</v>
      </c>
      <c r="AE8" s="75"/>
      <c r="AF8" s="76">
        <v>0</v>
      </c>
      <c r="AG8" s="77" t="s">
        <v>7</v>
      </c>
      <c r="AH8" s="76">
        <v>0</v>
      </c>
      <c r="AI8" s="75"/>
      <c r="AJ8" s="78">
        <f>SUM(AH8:AH9)</f>
        <v>0</v>
      </c>
      <c r="AK8" s="74">
        <f>SUM(AM8:AM9)</f>
        <v>3</v>
      </c>
      <c r="AL8" s="75"/>
      <c r="AM8" s="76">
        <v>1</v>
      </c>
      <c r="AN8" s="77" t="s">
        <v>7</v>
      </c>
      <c r="AO8" s="76">
        <v>0</v>
      </c>
      <c r="AP8" s="75"/>
      <c r="AQ8" s="78">
        <f>SUM(AO8:AO9)</f>
        <v>0</v>
      </c>
      <c r="AR8" s="74">
        <f>SUM(AT8:AT9)</f>
        <v>2</v>
      </c>
      <c r="AS8" s="75"/>
      <c r="AT8" s="76">
        <v>2</v>
      </c>
      <c r="AU8" s="77" t="s">
        <v>7</v>
      </c>
      <c r="AV8" s="76">
        <v>0</v>
      </c>
      <c r="AW8" s="75"/>
      <c r="AX8" s="78">
        <f>SUM(AV8:AV9)</f>
        <v>0</v>
      </c>
      <c r="AY8" s="74">
        <f>SUM(BA8:BA9)</f>
        <v>0</v>
      </c>
      <c r="AZ8" s="75"/>
      <c r="BA8" s="76">
        <v>0</v>
      </c>
      <c r="BB8" s="77" t="s">
        <v>7</v>
      </c>
      <c r="BC8" s="76">
        <v>1</v>
      </c>
      <c r="BD8" s="75"/>
      <c r="BE8" s="78">
        <f>SUM(BC8:BC9)</f>
        <v>1</v>
      </c>
      <c r="BF8" s="74">
        <f>SUM(BH8:BH9)</f>
        <v>0</v>
      </c>
      <c r="BG8" s="75"/>
      <c r="BH8" s="76">
        <v>0</v>
      </c>
      <c r="BI8" s="77" t="s">
        <v>7</v>
      </c>
      <c r="BJ8" s="76">
        <v>2</v>
      </c>
      <c r="BK8" s="75"/>
      <c r="BL8" s="78">
        <f>SUM(BJ8:BJ9)</f>
        <v>3</v>
      </c>
      <c r="BM8" s="20"/>
      <c r="BN8" s="53"/>
      <c r="BO8" s="54"/>
      <c r="BP8" s="53"/>
      <c r="BQ8" s="54"/>
      <c r="BR8" s="21"/>
      <c r="BS8" s="20"/>
      <c r="BT8" s="53"/>
      <c r="BU8" s="54"/>
      <c r="BV8" s="53"/>
      <c r="BW8" s="54"/>
      <c r="BX8" s="53"/>
      <c r="BY8" s="54"/>
      <c r="BZ8" s="22"/>
      <c r="CA8" s="55"/>
      <c r="CB8" s="56"/>
    </row>
    <row r="9" spans="2:82" ht="16.5" customHeight="1">
      <c r="B9" s="79"/>
      <c r="C9" s="80"/>
      <c r="D9" s="80"/>
      <c r="E9" s="80"/>
      <c r="F9" s="80"/>
      <c r="G9" s="80"/>
      <c r="H9" s="81"/>
      <c r="I9" s="82"/>
      <c r="J9" s="82"/>
      <c r="K9" s="82"/>
      <c r="L9" s="82"/>
      <c r="M9" s="82"/>
      <c r="N9" s="82"/>
      <c r="O9" s="83"/>
      <c r="P9" s="84"/>
      <c r="Q9" s="85"/>
      <c r="R9" s="86">
        <v>0</v>
      </c>
      <c r="S9" s="87" t="s">
        <v>7</v>
      </c>
      <c r="T9" s="86">
        <v>0</v>
      </c>
      <c r="U9" s="85"/>
      <c r="V9" s="88"/>
      <c r="W9" s="84"/>
      <c r="X9" s="85"/>
      <c r="Y9" s="86">
        <v>3</v>
      </c>
      <c r="Z9" s="87" t="s">
        <v>7</v>
      </c>
      <c r="AA9" s="86">
        <v>0</v>
      </c>
      <c r="AB9" s="85"/>
      <c r="AC9" s="88"/>
      <c r="AD9" s="84"/>
      <c r="AE9" s="85"/>
      <c r="AF9" s="86">
        <v>2</v>
      </c>
      <c r="AG9" s="87" t="s">
        <v>7</v>
      </c>
      <c r="AH9" s="86">
        <v>0</v>
      </c>
      <c r="AI9" s="85"/>
      <c r="AJ9" s="88"/>
      <c r="AK9" s="84"/>
      <c r="AL9" s="85"/>
      <c r="AM9" s="86">
        <v>2</v>
      </c>
      <c r="AN9" s="87" t="s">
        <v>7</v>
      </c>
      <c r="AO9" s="86">
        <v>0</v>
      </c>
      <c r="AP9" s="85"/>
      <c r="AQ9" s="88"/>
      <c r="AR9" s="84"/>
      <c r="AS9" s="85"/>
      <c r="AT9" s="86">
        <v>0</v>
      </c>
      <c r="AU9" s="87" t="s">
        <v>7</v>
      </c>
      <c r="AV9" s="86">
        <v>0</v>
      </c>
      <c r="AW9" s="85"/>
      <c r="AX9" s="88"/>
      <c r="AY9" s="84"/>
      <c r="AZ9" s="85"/>
      <c r="BA9" s="86">
        <v>0</v>
      </c>
      <c r="BB9" s="87" t="s">
        <v>7</v>
      </c>
      <c r="BC9" s="86">
        <v>0</v>
      </c>
      <c r="BD9" s="85"/>
      <c r="BE9" s="88"/>
      <c r="BF9" s="84"/>
      <c r="BG9" s="85"/>
      <c r="BH9" s="86">
        <v>0</v>
      </c>
      <c r="BI9" s="87" t="s">
        <v>7</v>
      </c>
      <c r="BJ9" s="86">
        <v>1</v>
      </c>
      <c r="BK9" s="85"/>
      <c r="BL9" s="88"/>
      <c r="BM9" s="89"/>
      <c r="BN9" s="90"/>
      <c r="BO9" s="91"/>
      <c r="BP9" s="90"/>
      <c r="BQ9" s="91"/>
      <c r="BR9" s="92"/>
      <c r="BS9" s="89"/>
      <c r="BT9" s="90"/>
      <c r="BU9" s="91"/>
      <c r="BV9" s="90"/>
      <c r="BW9" s="91"/>
      <c r="BX9" s="90"/>
      <c r="BY9" s="91"/>
      <c r="BZ9" s="93"/>
      <c r="CA9" s="94"/>
      <c r="CB9" s="95"/>
      <c r="CD9" s="1"/>
    </row>
    <row r="10" spans="2:82" ht="16.5" customHeight="1">
      <c r="B10" s="96" t="s">
        <v>26</v>
      </c>
      <c r="C10" s="97"/>
      <c r="D10" s="97"/>
      <c r="E10" s="97"/>
      <c r="F10" s="97"/>
      <c r="G10" s="97"/>
      <c r="H10" s="98"/>
      <c r="I10" s="99">
        <f>P5</f>
        <v>40726</v>
      </c>
      <c r="J10" s="99"/>
      <c r="K10" s="99"/>
      <c r="L10" s="99"/>
      <c r="M10" s="99"/>
      <c r="N10" s="99"/>
      <c r="O10" s="100"/>
      <c r="P10" s="101"/>
      <c r="Q10" s="102"/>
      <c r="R10" s="102"/>
      <c r="S10" s="102"/>
      <c r="T10" s="102"/>
      <c r="U10" s="102"/>
      <c r="V10" s="103"/>
      <c r="W10" s="99">
        <v>40755</v>
      </c>
      <c r="X10" s="99"/>
      <c r="Y10" s="99"/>
      <c r="Z10" s="99"/>
      <c r="AA10" s="99"/>
      <c r="AB10" s="99"/>
      <c r="AC10" s="100"/>
      <c r="AD10" s="52">
        <v>40726</v>
      </c>
      <c r="AE10" s="50"/>
      <c r="AF10" s="50"/>
      <c r="AG10" s="50"/>
      <c r="AH10" s="50"/>
      <c r="AI10" s="50"/>
      <c r="AJ10" s="51"/>
      <c r="AK10" s="52">
        <v>40789</v>
      </c>
      <c r="AL10" s="50"/>
      <c r="AM10" s="50"/>
      <c r="AN10" s="50"/>
      <c r="AO10" s="50"/>
      <c r="AP10" s="50"/>
      <c r="AQ10" s="51"/>
      <c r="AR10" s="52">
        <v>40741</v>
      </c>
      <c r="AS10" s="50"/>
      <c r="AT10" s="50"/>
      <c r="AU10" s="50"/>
      <c r="AV10" s="50"/>
      <c r="AW10" s="50"/>
      <c r="AX10" s="51"/>
      <c r="AY10" s="52">
        <v>40726</v>
      </c>
      <c r="AZ10" s="50"/>
      <c r="BA10" s="50"/>
      <c r="BB10" s="50"/>
      <c r="BC10" s="50"/>
      <c r="BD10" s="50"/>
      <c r="BE10" s="51"/>
      <c r="BF10" s="52">
        <v>40755</v>
      </c>
      <c r="BG10" s="50"/>
      <c r="BH10" s="50"/>
      <c r="BI10" s="50"/>
      <c r="BJ10" s="50"/>
      <c r="BK10" s="50"/>
      <c r="BL10" s="51"/>
      <c r="BM10" s="104">
        <f>COUNTIF(I12:BL12,"○")</f>
        <v>3</v>
      </c>
      <c r="BN10" s="105"/>
      <c r="BO10" s="106">
        <f>COUNTIF(I12:BL12,"△")</f>
        <v>2</v>
      </c>
      <c r="BP10" s="105"/>
      <c r="BQ10" s="106">
        <f>COUNTIF(I12:BL12,"●")</f>
        <v>2</v>
      </c>
      <c r="BR10" s="107"/>
      <c r="BS10" s="104">
        <f>BM10*3+BO10*1</f>
        <v>11</v>
      </c>
      <c r="BT10" s="105"/>
      <c r="BU10" s="106">
        <f>I13+W13+AD13+AK13+AR13+AY13+BF13</f>
        <v>11</v>
      </c>
      <c r="BV10" s="105"/>
      <c r="BW10" s="106">
        <f>O13+AC13+AJ13+AQ13+AX13+BE13+BL13</f>
        <v>6</v>
      </c>
      <c r="BX10" s="105"/>
      <c r="BY10" s="106">
        <f>BU10-BW10</f>
        <v>5</v>
      </c>
      <c r="BZ10" s="108"/>
      <c r="CA10" s="109">
        <f>RANK(BS10,$BS$5:$BT$44,0)</f>
        <v>4</v>
      </c>
      <c r="CB10" s="110"/>
      <c r="CD10" s="1"/>
    </row>
    <row r="11" spans="2:82" ht="16.5" customHeight="1">
      <c r="B11" s="57"/>
      <c r="C11" s="58"/>
      <c r="D11" s="58"/>
      <c r="E11" s="58"/>
      <c r="F11" s="58"/>
      <c r="G11" s="58"/>
      <c r="H11" s="59"/>
      <c r="I11" s="111" t="str">
        <f>P6</f>
        <v>松山多目的運動広場</v>
      </c>
      <c r="J11" s="112"/>
      <c r="K11" s="112"/>
      <c r="L11" s="112"/>
      <c r="M11" s="112"/>
      <c r="N11" s="112"/>
      <c r="O11" s="113"/>
      <c r="P11" s="114"/>
      <c r="Q11" s="115"/>
      <c r="R11" s="115"/>
      <c r="S11" s="115"/>
      <c r="T11" s="115"/>
      <c r="U11" s="115"/>
      <c r="V11" s="116"/>
      <c r="W11" s="64" t="s">
        <v>31</v>
      </c>
      <c r="X11" s="64"/>
      <c r="Y11" s="64"/>
      <c r="Z11" s="64"/>
      <c r="AA11" s="64"/>
      <c r="AB11" s="64"/>
      <c r="AC11" s="65"/>
      <c r="AD11" s="63" t="s">
        <v>48</v>
      </c>
      <c r="AE11" s="64"/>
      <c r="AF11" s="64"/>
      <c r="AG11" s="64"/>
      <c r="AH11" s="64"/>
      <c r="AI11" s="64"/>
      <c r="AJ11" s="65"/>
      <c r="AK11" s="63" t="s">
        <v>33</v>
      </c>
      <c r="AL11" s="64"/>
      <c r="AM11" s="64"/>
      <c r="AN11" s="64"/>
      <c r="AO11" s="64"/>
      <c r="AP11" s="64"/>
      <c r="AQ11" s="65"/>
      <c r="AR11" s="63" t="s">
        <v>51</v>
      </c>
      <c r="AS11" s="64"/>
      <c r="AT11" s="64"/>
      <c r="AU11" s="64"/>
      <c r="AV11" s="64"/>
      <c r="AW11" s="64"/>
      <c r="AX11" s="65"/>
      <c r="AY11" s="63" t="s">
        <v>48</v>
      </c>
      <c r="AZ11" s="64"/>
      <c r="BA11" s="64"/>
      <c r="BB11" s="64"/>
      <c r="BC11" s="64"/>
      <c r="BD11" s="64"/>
      <c r="BE11" s="65"/>
      <c r="BF11" s="63" t="s">
        <v>31</v>
      </c>
      <c r="BG11" s="64"/>
      <c r="BH11" s="64"/>
      <c r="BI11" s="64"/>
      <c r="BJ11" s="64"/>
      <c r="BK11" s="64"/>
      <c r="BL11" s="65"/>
      <c r="BM11" s="20"/>
      <c r="BN11" s="53"/>
      <c r="BO11" s="54"/>
      <c r="BP11" s="53"/>
      <c r="BQ11" s="54"/>
      <c r="BR11" s="21"/>
      <c r="BS11" s="20"/>
      <c r="BT11" s="53"/>
      <c r="BU11" s="54"/>
      <c r="BV11" s="53"/>
      <c r="BW11" s="54"/>
      <c r="BX11" s="53"/>
      <c r="BY11" s="54"/>
      <c r="BZ11" s="22"/>
      <c r="CA11" s="55"/>
      <c r="CB11" s="56"/>
      <c r="CD11" s="1"/>
    </row>
    <row r="12" spans="2:80" ht="16.5" customHeight="1">
      <c r="B12" s="57"/>
      <c r="C12" s="58"/>
      <c r="D12" s="58"/>
      <c r="E12" s="58"/>
      <c r="F12" s="58"/>
      <c r="G12" s="58"/>
      <c r="H12" s="59"/>
      <c r="I12" s="69"/>
      <c r="J12" s="69"/>
      <c r="K12" s="70" t="str">
        <f>IF(I13&gt;O13,"○",IF(I13=O13,"△","●"))</f>
        <v>△</v>
      </c>
      <c r="L12" s="70"/>
      <c r="M12" s="70"/>
      <c r="N12" s="69"/>
      <c r="O12" s="71"/>
      <c r="P12" s="114"/>
      <c r="Q12" s="115"/>
      <c r="R12" s="115"/>
      <c r="S12" s="115"/>
      <c r="T12" s="115"/>
      <c r="U12" s="115"/>
      <c r="V12" s="116"/>
      <c r="W12" s="69"/>
      <c r="X12" s="69"/>
      <c r="Y12" s="70" t="str">
        <f>IF(W13&gt;AC13,"○",IF(W13=AC13,"△","●"))</f>
        <v>○</v>
      </c>
      <c r="Z12" s="70"/>
      <c r="AA12" s="70"/>
      <c r="AB12" s="69"/>
      <c r="AC12" s="71"/>
      <c r="AD12" s="68"/>
      <c r="AE12" s="69"/>
      <c r="AF12" s="70" t="str">
        <f>IF(AD13&gt;AJ13,"○",IF(AD13=AJ13,"△","●"))</f>
        <v>○</v>
      </c>
      <c r="AG12" s="70"/>
      <c r="AH12" s="70"/>
      <c r="AI12" s="69"/>
      <c r="AJ12" s="71"/>
      <c r="AK12" s="68"/>
      <c r="AL12" s="69"/>
      <c r="AM12" s="70" t="str">
        <f>IF(AK13&gt;AQ13,"○",IF(AK13=AQ13,"△","●"))</f>
        <v>△</v>
      </c>
      <c r="AN12" s="70"/>
      <c r="AO12" s="70"/>
      <c r="AP12" s="69"/>
      <c r="AQ12" s="71"/>
      <c r="AR12" s="68"/>
      <c r="AS12" s="69"/>
      <c r="AT12" s="70" t="str">
        <f>IF(AR13&gt;AX13,"○",IF(AR13=AX13,"△","●"))</f>
        <v>○</v>
      </c>
      <c r="AU12" s="70"/>
      <c r="AV12" s="70"/>
      <c r="AW12" s="69"/>
      <c r="AX12" s="71"/>
      <c r="AY12" s="68"/>
      <c r="AZ12" s="69"/>
      <c r="BA12" s="70" t="str">
        <f>IF(AY13&gt;BE13,"○",IF(AY13=BE13,"△","●"))</f>
        <v>●</v>
      </c>
      <c r="BB12" s="70"/>
      <c r="BC12" s="70"/>
      <c r="BD12" s="69"/>
      <c r="BE12" s="71"/>
      <c r="BF12" s="68"/>
      <c r="BG12" s="69"/>
      <c r="BH12" s="70" t="str">
        <f>IF(BF13&gt;BL13,"○",IF(BF13=BL13,"△","●"))</f>
        <v>●</v>
      </c>
      <c r="BI12" s="70"/>
      <c r="BJ12" s="70"/>
      <c r="BK12" s="69"/>
      <c r="BL12" s="71"/>
      <c r="BM12" s="20"/>
      <c r="BN12" s="53"/>
      <c r="BO12" s="54"/>
      <c r="BP12" s="53"/>
      <c r="BQ12" s="54"/>
      <c r="BR12" s="21"/>
      <c r="BS12" s="20"/>
      <c r="BT12" s="53"/>
      <c r="BU12" s="54"/>
      <c r="BV12" s="53"/>
      <c r="BW12" s="54"/>
      <c r="BX12" s="53"/>
      <c r="BY12" s="54"/>
      <c r="BZ12" s="22"/>
      <c r="CA12" s="55"/>
      <c r="CB12" s="56"/>
    </row>
    <row r="13" spans="2:80" ht="16.5" customHeight="1">
      <c r="B13" s="57"/>
      <c r="C13" s="58"/>
      <c r="D13" s="58"/>
      <c r="E13" s="58"/>
      <c r="F13" s="58"/>
      <c r="G13" s="58"/>
      <c r="H13" s="59"/>
      <c r="I13" s="117">
        <f>SUM(K13:K14)</f>
        <v>0</v>
      </c>
      <c r="J13" s="75"/>
      <c r="K13" s="76">
        <f>T8</f>
        <v>0</v>
      </c>
      <c r="L13" s="77" t="s">
        <v>38</v>
      </c>
      <c r="M13" s="76">
        <f>R8</f>
        <v>0</v>
      </c>
      <c r="N13" s="75"/>
      <c r="O13" s="78">
        <f>SUM(M13:M14)</f>
        <v>0</v>
      </c>
      <c r="P13" s="114"/>
      <c r="Q13" s="115"/>
      <c r="R13" s="115"/>
      <c r="S13" s="115"/>
      <c r="T13" s="115"/>
      <c r="U13" s="115"/>
      <c r="V13" s="116"/>
      <c r="W13" s="74">
        <f>SUM(Y13:Y14)</f>
        <v>3</v>
      </c>
      <c r="X13" s="75"/>
      <c r="Y13" s="76">
        <v>1</v>
      </c>
      <c r="Z13" s="77" t="s">
        <v>38</v>
      </c>
      <c r="AA13" s="76">
        <v>0</v>
      </c>
      <c r="AB13" s="75"/>
      <c r="AC13" s="78">
        <f>SUM(AA13:AA14)</f>
        <v>0</v>
      </c>
      <c r="AD13" s="74">
        <f>SUM(AF13:AF14)</f>
        <v>2</v>
      </c>
      <c r="AE13" s="75"/>
      <c r="AF13" s="76">
        <v>1</v>
      </c>
      <c r="AG13" s="77" t="s">
        <v>38</v>
      </c>
      <c r="AH13" s="76">
        <v>0</v>
      </c>
      <c r="AI13" s="75"/>
      <c r="AJ13" s="78">
        <f>SUM(AH13:AH14)</f>
        <v>1</v>
      </c>
      <c r="AK13" s="74">
        <f>SUM(AM13:AM14)</f>
        <v>1</v>
      </c>
      <c r="AL13" s="75"/>
      <c r="AM13" s="76">
        <v>1</v>
      </c>
      <c r="AN13" s="77" t="s">
        <v>38</v>
      </c>
      <c r="AO13" s="76">
        <v>1</v>
      </c>
      <c r="AP13" s="75"/>
      <c r="AQ13" s="78">
        <f>SUM(AO13:AO14)</f>
        <v>1</v>
      </c>
      <c r="AR13" s="74">
        <f>SUM(AT13:AT14)</f>
        <v>5</v>
      </c>
      <c r="AS13" s="75"/>
      <c r="AT13" s="76">
        <v>3</v>
      </c>
      <c r="AU13" s="77" t="s">
        <v>38</v>
      </c>
      <c r="AV13" s="76">
        <v>0</v>
      </c>
      <c r="AW13" s="75"/>
      <c r="AX13" s="78">
        <f>SUM(AV13:AV14)</f>
        <v>0</v>
      </c>
      <c r="AY13" s="74">
        <f>SUM(BA13:BA14)</f>
        <v>0</v>
      </c>
      <c r="AZ13" s="75"/>
      <c r="BA13" s="76">
        <v>0</v>
      </c>
      <c r="BB13" s="77" t="s">
        <v>38</v>
      </c>
      <c r="BC13" s="76">
        <v>0</v>
      </c>
      <c r="BD13" s="75"/>
      <c r="BE13" s="78">
        <f>SUM(BC13:BC14)</f>
        <v>1</v>
      </c>
      <c r="BF13" s="74">
        <f>SUM(BH13:BH14)</f>
        <v>0</v>
      </c>
      <c r="BG13" s="75"/>
      <c r="BH13" s="76">
        <v>0</v>
      </c>
      <c r="BI13" s="77" t="s">
        <v>38</v>
      </c>
      <c r="BJ13" s="76">
        <v>2</v>
      </c>
      <c r="BK13" s="75"/>
      <c r="BL13" s="78">
        <f>SUM(BJ13:BJ14)</f>
        <v>3</v>
      </c>
      <c r="BM13" s="20"/>
      <c r="BN13" s="53"/>
      <c r="BO13" s="54"/>
      <c r="BP13" s="53"/>
      <c r="BQ13" s="54"/>
      <c r="BR13" s="21"/>
      <c r="BS13" s="20"/>
      <c r="BT13" s="53"/>
      <c r="BU13" s="54"/>
      <c r="BV13" s="53"/>
      <c r="BW13" s="54"/>
      <c r="BX13" s="53"/>
      <c r="BY13" s="54"/>
      <c r="BZ13" s="22"/>
      <c r="CA13" s="55"/>
      <c r="CB13" s="56"/>
    </row>
    <row r="14" spans="2:81" ht="16.5" customHeight="1">
      <c r="B14" s="79"/>
      <c r="C14" s="80"/>
      <c r="D14" s="80"/>
      <c r="E14" s="80"/>
      <c r="F14" s="80"/>
      <c r="G14" s="80"/>
      <c r="H14" s="81"/>
      <c r="I14" s="118"/>
      <c r="J14" s="85"/>
      <c r="K14" s="86">
        <f>T9</f>
        <v>0</v>
      </c>
      <c r="L14" s="87" t="s">
        <v>38</v>
      </c>
      <c r="M14" s="86">
        <f>R9</f>
        <v>0</v>
      </c>
      <c r="N14" s="85"/>
      <c r="O14" s="88"/>
      <c r="P14" s="119"/>
      <c r="Q14" s="120"/>
      <c r="R14" s="120"/>
      <c r="S14" s="120"/>
      <c r="T14" s="120"/>
      <c r="U14" s="120"/>
      <c r="V14" s="121"/>
      <c r="W14" s="84"/>
      <c r="X14" s="85"/>
      <c r="Y14" s="86">
        <v>2</v>
      </c>
      <c r="Z14" s="87" t="s">
        <v>38</v>
      </c>
      <c r="AA14" s="86">
        <v>0</v>
      </c>
      <c r="AB14" s="85"/>
      <c r="AC14" s="88"/>
      <c r="AD14" s="84"/>
      <c r="AE14" s="85"/>
      <c r="AF14" s="86">
        <v>1</v>
      </c>
      <c r="AG14" s="87" t="s">
        <v>38</v>
      </c>
      <c r="AH14" s="86">
        <v>1</v>
      </c>
      <c r="AI14" s="85"/>
      <c r="AJ14" s="88"/>
      <c r="AK14" s="84"/>
      <c r="AL14" s="85"/>
      <c r="AM14" s="86">
        <v>0</v>
      </c>
      <c r="AN14" s="87" t="s">
        <v>38</v>
      </c>
      <c r="AO14" s="86">
        <v>0</v>
      </c>
      <c r="AP14" s="85"/>
      <c r="AQ14" s="88"/>
      <c r="AR14" s="84"/>
      <c r="AS14" s="85"/>
      <c r="AT14" s="86">
        <v>2</v>
      </c>
      <c r="AU14" s="87" t="s">
        <v>38</v>
      </c>
      <c r="AV14" s="86">
        <v>0</v>
      </c>
      <c r="AW14" s="85"/>
      <c r="AX14" s="88"/>
      <c r="AY14" s="84"/>
      <c r="AZ14" s="85"/>
      <c r="BA14" s="86">
        <v>0</v>
      </c>
      <c r="BB14" s="87" t="s">
        <v>38</v>
      </c>
      <c r="BC14" s="86">
        <v>1</v>
      </c>
      <c r="BD14" s="85"/>
      <c r="BE14" s="88"/>
      <c r="BF14" s="84"/>
      <c r="BG14" s="85"/>
      <c r="BH14" s="86">
        <v>0</v>
      </c>
      <c r="BI14" s="87" t="s">
        <v>38</v>
      </c>
      <c r="BJ14" s="86">
        <v>1</v>
      </c>
      <c r="BK14" s="85"/>
      <c r="BL14" s="88"/>
      <c r="BM14" s="89"/>
      <c r="BN14" s="90"/>
      <c r="BO14" s="91"/>
      <c r="BP14" s="90"/>
      <c r="BQ14" s="91"/>
      <c r="BR14" s="92"/>
      <c r="BS14" s="89"/>
      <c r="BT14" s="90"/>
      <c r="BU14" s="91"/>
      <c r="BV14" s="90"/>
      <c r="BW14" s="91"/>
      <c r="BX14" s="90"/>
      <c r="BY14" s="91"/>
      <c r="BZ14" s="93"/>
      <c r="CA14" s="94"/>
      <c r="CB14" s="95"/>
      <c r="CC14" s="2"/>
    </row>
    <row r="15" spans="2:81" ht="16.5" customHeight="1">
      <c r="B15" s="96" t="s">
        <v>24</v>
      </c>
      <c r="C15" s="97"/>
      <c r="D15" s="97"/>
      <c r="E15" s="97"/>
      <c r="F15" s="97"/>
      <c r="G15" s="97"/>
      <c r="H15" s="98"/>
      <c r="I15" s="50">
        <f>W5</f>
        <v>40740</v>
      </c>
      <c r="J15" s="50"/>
      <c r="K15" s="50"/>
      <c r="L15" s="50"/>
      <c r="M15" s="50"/>
      <c r="N15" s="50"/>
      <c r="O15" s="51"/>
      <c r="P15" s="122">
        <f>W10</f>
        <v>40755</v>
      </c>
      <c r="Q15" s="99"/>
      <c r="R15" s="99"/>
      <c r="S15" s="99"/>
      <c r="T15" s="99"/>
      <c r="U15" s="99"/>
      <c r="V15" s="100"/>
      <c r="W15" s="101"/>
      <c r="X15" s="102"/>
      <c r="Y15" s="102"/>
      <c r="Z15" s="102"/>
      <c r="AA15" s="102"/>
      <c r="AB15" s="102"/>
      <c r="AC15" s="103"/>
      <c r="AD15" s="52">
        <v>40755</v>
      </c>
      <c r="AE15" s="50"/>
      <c r="AF15" s="50"/>
      <c r="AG15" s="50"/>
      <c r="AH15" s="50"/>
      <c r="AI15" s="50"/>
      <c r="AJ15" s="51"/>
      <c r="AK15" s="52">
        <v>40727</v>
      </c>
      <c r="AL15" s="50"/>
      <c r="AM15" s="50"/>
      <c r="AN15" s="50"/>
      <c r="AO15" s="50"/>
      <c r="AP15" s="50"/>
      <c r="AQ15" s="51"/>
      <c r="AR15" s="52">
        <v>40727</v>
      </c>
      <c r="AS15" s="50"/>
      <c r="AT15" s="50"/>
      <c r="AU15" s="50"/>
      <c r="AV15" s="50"/>
      <c r="AW15" s="50"/>
      <c r="AX15" s="51"/>
      <c r="AY15" s="52">
        <v>40783</v>
      </c>
      <c r="AZ15" s="50"/>
      <c r="BA15" s="50"/>
      <c r="BB15" s="50"/>
      <c r="BC15" s="50"/>
      <c r="BD15" s="50"/>
      <c r="BE15" s="51"/>
      <c r="BF15" s="52">
        <v>40740</v>
      </c>
      <c r="BG15" s="50"/>
      <c r="BH15" s="50"/>
      <c r="BI15" s="50"/>
      <c r="BJ15" s="50"/>
      <c r="BK15" s="50"/>
      <c r="BL15" s="51"/>
      <c r="BM15" s="104">
        <f>COUNTIF(I17:BL17,"○")</f>
        <v>0</v>
      </c>
      <c r="BN15" s="105"/>
      <c r="BO15" s="106">
        <f>COUNTIF(I17:BL17,"△")</f>
        <v>0</v>
      </c>
      <c r="BP15" s="105"/>
      <c r="BQ15" s="106">
        <f>COUNTIF(I17:BL17,"●")</f>
        <v>7</v>
      </c>
      <c r="BR15" s="107"/>
      <c r="BS15" s="104">
        <f>BM15*3+BO15*1</f>
        <v>0</v>
      </c>
      <c r="BT15" s="105"/>
      <c r="BU15" s="106">
        <f>I18+P18+AD18+AK18+AR18+AY18+BF18</f>
        <v>0</v>
      </c>
      <c r="BV15" s="105"/>
      <c r="BW15" s="106">
        <f>O18+V18+AJ18+AQ18+AX18+BE18+BL18</f>
        <v>35</v>
      </c>
      <c r="BX15" s="105"/>
      <c r="BY15" s="106">
        <f>BU15-BW15</f>
        <v>-35</v>
      </c>
      <c r="BZ15" s="108"/>
      <c r="CA15" s="109">
        <f>RANK(BS15,$BS$5:$BT$44,0)</f>
        <v>8</v>
      </c>
      <c r="CB15" s="110"/>
      <c r="CC15" s="1"/>
    </row>
    <row r="16" spans="2:82" ht="16.5" customHeight="1">
      <c r="B16" s="57"/>
      <c r="C16" s="58"/>
      <c r="D16" s="58"/>
      <c r="E16" s="58"/>
      <c r="F16" s="58"/>
      <c r="G16" s="58"/>
      <c r="H16" s="59"/>
      <c r="I16" s="64" t="str">
        <f>W6</f>
        <v>松陵小グラウンド</v>
      </c>
      <c r="J16" s="64"/>
      <c r="K16" s="64"/>
      <c r="L16" s="64"/>
      <c r="M16" s="64"/>
      <c r="N16" s="64"/>
      <c r="O16" s="65"/>
      <c r="P16" s="63" t="str">
        <f>W11</f>
        <v>港南小グラウンド</v>
      </c>
      <c r="Q16" s="64"/>
      <c r="R16" s="64"/>
      <c r="S16" s="64"/>
      <c r="T16" s="64"/>
      <c r="U16" s="64"/>
      <c r="V16" s="65"/>
      <c r="W16" s="114"/>
      <c r="X16" s="115"/>
      <c r="Y16" s="115"/>
      <c r="Z16" s="115"/>
      <c r="AA16" s="115"/>
      <c r="AB16" s="115"/>
      <c r="AC16" s="116"/>
      <c r="AD16" s="63" t="s">
        <v>31</v>
      </c>
      <c r="AE16" s="64"/>
      <c r="AF16" s="64"/>
      <c r="AG16" s="64"/>
      <c r="AH16" s="64"/>
      <c r="AI16" s="64"/>
      <c r="AJ16" s="65"/>
      <c r="AK16" s="63" t="s">
        <v>31</v>
      </c>
      <c r="AL16" s="64"/>
      <c r="AM16" s="64"/>
      <c r="AN16" s="64"/>
      <c r="AO16" s="64"/>
      <c r="AP16" s="64"/>
      <c r="AQ16" s="65"/>
      <c r="AR16" s="63" t="s">
        <v>31</v>
      </c>
      <c r="AS16" s="64"/>
      <c r="AT16" s="64"/>
      <c r="AU16" s="64"/>
      <c r="AV16" s="64"/>
      <c r="AW16" s="64"/>
      <c r="AX16" s="65"/>
      <c r="AY16" s="63" t="s">
        <v>48</v>
      </c>
      <c r="AZ16" s="64"/>
      <c r="BA16" s="64"/>
      <c r="BB16" s="64"/>
      <c r="BC16" s="64"/>
      <c r="BD16" s="64"/>
      <c r="BE16" s="65"/>
      <c r="BF16" s="63" t="s">
        <v>33</v>
      </c>
      <c r="BG16" s="64"/>
      <c r="BH16" s="64"/>
      <c r="BI16" s="64"/>
      <c r="BJ16" s="64"/>
      <c r="BK16" s="64"/>
      <c r="BL16" s="65"/>
      <c r="BM16" s="20"/>
      <c r="BN16" s="53"/>
      <c r="BO16" s="54"/>
      <c r="BP16" s="53"/>
      <c r="BQ16" s="54"/>
      <c r="BR16" s="21"/>
      <c r="BS16" s="20"/>
      <c r="BT16" s="53"/>
      <c r="BU16" s="54"/>
      <c r="BV16" s="53"/>
      <c r="BW16" s="54"/>
      <c r="BX16" s="53"/>
      <c r="BY16" s="54"/>
      <c r="BZ16" s="22"/>
      <c r="CA16" s="55"/>
      <c r="CB16" s="56"/>
      <c r="CD16" s="1"/>
    </row>
    <row r="17" spans="2:80" ht="16.5" customHeight="1">
      <c r="B17" s="57"/>
      <c r="C17" s="58"/>
      <c r="D17" s="58"/>
      <c r="E17" s="58"/>
      <c r="F17" s="58"/>
      <c r="G17" s="58"/>
      <c r="H17" s="59"/>
      <c r="I17" s="69"/>
      <c r="J17" s="69"/>
      <c r="K17" s="70" t="str">
        <f>IF(I18&gt;O18,"○",IF(I18=O18,"△","●"))</f>
        <v>●</v>
      </c>
      <c r="L17" s="70"/>
      <c r="M17" s="70"/>
      <c r="N17" s="69"/>
      <c r="O17" s="69"/>
      <c r="P17" s="68"/>
      <c r="Q17" s="69"/>
      <c r="R17" s="70" t="str">
        <f>IF(P18&gt;V18,"○",IF(P18=V18,"△","●"))</f>
        <v>●</v>
      </c>
      <c r="S17" s="70"/>
      <c r="T17" s="70"/>
      <c r="U17" s="69"/>
      <c r="V17" s="71"/>
      <c r="W17" s="114"/>
      <c r="X17" s="115"/>
      <c r="Y17" s="115"/>
      <c r="Z17" s="115"/>
      <c r="AA17" s="115"/>
      <c r="AB17" s="115"/>
      <c r="AC17" s="116"/>
      <c r="AD17" s="68"/>
      <c r="AE17" s="69"/>
      <c r="AF17" s="70" t="str">
        <f>IF(AD18&gt;AJ18,"○",IF(AD18=AJ18,"△","●"))</f>
        <v>●</v>
      </c>
      <c r="AG17" s="70"/>
      <c r="AH17" s="70"/>
      <c r="AI17" s="69"/>
      <c r="AJ17" s="71"/>
      <c r="AK17" s="68"/>
      <c r="AL17" s="69"/>
      <c r="AM17" s="70" t="str">
        <f>IF(AK18&gt;AQ18,"○",IF(AK18=AQ18,"△","●"))</f>
        <v>●</v>
      </c>
      <c r="AN17" s="123"/>
      <c r="AO17" s="70"/>
      <c r="AP17" s="69"/>
      <c r="AQ17" s="71"/>
      <c r="AR17" s="68"/>
      <c r="AS17" s="69"/>
      <c r="AT17" s="70" t="str">
        <f>IF(AR18&gt;AX18,"○",IF(AR18=AX18,"△","●"))</f>
        <v>●</v>
      </c>
      <c r="AU17" s="70"/>
      <c r="AV17" s="70"/>
      <c r="AW17" s="69"/>
      <c r="AX17" s="71"/>
      <c r="AY17" s="68"/>
      <c r="AZ17" s="69"/>
      <c r="BA17" s="70" t="str">
        <f>IF(AY18&gt;BE18,"○",IF(AY18=BE18,"△","●"))</f>
        <v>●</v>
      </c>
      <c r="BB17" s="70"/>
      <c r="BC17" s="70"/>
      <c r="BD17" s="69"/>
      <c r="BE17" s="71"/>
      <c r="BF17" s="68"/>
      <c r="BG17" s="69"/>
      <c r="BH17" s="70" t="str">
        <f>IF(BF18&gt;BL18,"○",IF(BF18=BL18,"△","●"))</f>
        <v>●</v>
      </c>
      <c r="BI17" s="70"/>
      <c r="BJ17" s="70"/>
      <c r="BK17" s="69"/>
      <c r="BL17" s="71"/>
      <c r="BM17" s="20"/>
      <c r="BN17" s="53"/>
      <c r="BO17" s="54"/>
      <c r="BP17" s="53"/>
      <c r="BQ17" s="54"/>
      <c r="BR17" s="21"/>
      <c r="BS17" s="20"/>
      <c r="BT17" s="53"/>
      <c r="BU17" s="54"/>
      <c r="BV17" s="53"/>
      <c r="BW17" s="54"/>
      <c r="BX17" s="53"/>
      <c r="BY17" s="54"/>
      <c r="BZ17" s="22"/>
      <c r="CA17" s="55"/>
      <c r="CB17" s="56"/>
    </row>
    <row r="18" spans="2:80" ht="16.5" customHeight="1">
      <c r="B18" s="57"/>
      <c r="C18" s="58"/>
      <c r="D18" s="58"/>
      <c r="E18" s="58"/>
      <c r="F18" s="58"/>
      <c r="G18" s="58"/>
      <c r="H18" s="59"/>
      <c r="I18" s="117">
        <f>SUM(K18:K19)</f>
        <v>0</v>
      </c>
      <c r="J18" s="75"/>
      <c r="K18" s="76">
        <f>AA8</f>
        <v>0</v>
      </c>
      <c r="L18" s="77" t="s">
        <v>46</v>
      </c>
      <c r="M18" s="76">
        <f>Y8</f>
        <v>3</v>
      </c>
      <c r="N18" s="75"/>
      <c r="O18" s="78">
        <f>SUM(M18:M19)</f>
        <v>6</v>
      </c>
      <c r="P18" s="74">
        <f>SUM(R18:R19)</f>
        <v>0</v>
      </c>
      <c r="Q18" s="75"/>
      <c r="R18" s="76">
        <f>AA13</f>
        <v>0</v>
      </c>
      <c r="S18" s="77" t="s">
        <v>46</v>
      </c>
      <c r="T18" s="76">
        <f>Y13</f>
        <v>1</v>
      </c>
      <c r="U18" s="75"/>
      <c r="V18" s="78">
        <f>SUM(T18:T19)</f>
        <v>3</v>
      </c>
      <c r="W18" s="114"/>
      <c r="X18" s="115"/>
      <c r="Y18" s="115"/>
      <c r="Z18" s="115"/>
      <c r="AA18" s="115"/>
      <c r="AB18" s="115"/>
      <c r="AC18" s="116"/>
      <c r="AD18" s="74">
        <f>SUM(AF18:AF19)</f>
        <v>0</v>
      </c>
      <c r="AE18" s="75"/>
      <c r="AF18" s="76">
        <v>0</v>
      </c>
      <c r="AG18" s="77" t="s">
        <v>46</v>
      </c>
      <c r="AH18" s="76">
        <v>1</v>
      </c>
      <c r="AI18" s="75"/>
      <c r="AJ18" s="78">
        <f>SUM(AH18:AH19)</f>
        <v>2</v>
      </c>
      <c r="AK18" s="74">
        <f>SUM(AM18:AM19)</f>
        <v>0</v>
      </c>
      <c r="AL18" s="75"/>
      <c r="AM18" s="76">
        <v>0</v>
      </c>
      <c r="AN18" s="77" t="s">
        <v>46</v>
      </c>
      <c r="AO18" s="76">
        <v>3</v>
      </c>
      <c r="AP18" s="75"/>
      <c r="AQ18" s="78">
        <f>SUM(AO18:AO19)</f>
        <v>9</v>
      </c>
      <c r="AR18" s="74">
        <f>SUM(AT18:AT19)</f>
        <v>0</v>
      </c>
      <c r="AS18" s="75"/>
      <c r="AT18" s="76">
        <v>0</v>
      </c>
      <c r="AU18" s="77" t="s">
        <v>46</v>
      </c>
      <c r="AV18" s="76">
        <v>2</v>
      </c>
      <c r="AW18" s="75"/>
      <c r="AX18" s="78">
        <f>SUM(AV18:AV19)</f>
        <v>2</v>
      </c>
      <c r="AY18" s="74">
        <f>SUM(BA18:BA19)</f>
        <v>0</v>
      </c>
      <c r="AZ18" s="75"/>
      <c r="BA18" s="76">
        <v>0</v>
      </c>
      <c r="BB18" s="77" t="s">
        <v>46</v>
      </c>
      <c r="BC18" s="76">
        <v>3</v>
      </c>
      <c r="BD18" s="75"/>
      <c r="BE18" s="78">
        <f>SUM(BC18:BC19)</f>
        <v>5</v>
      </c>
      <c r="BF18" s="74">
        <f>SUM(BH18:BH19)</f>
        <v>0</v>
      </c>
      <c r="BG18" s="75"/>
      <c r="BH18" s="76">
        <v>0</v>
      </c>
      <c r="BI18" s="77" t="s">
        <v>46</v>
      </c>
      <c r="BJ18" s="76">
        <v>4</v>
      </c>
      <c r="BK18" s="75"/>
      <c r="BL18" s="78">
        <f>SUM(BJ18:BJ19)</f>
        <v>8</v>
      </c>
      <c r="BM18" s="20"/>
      <c r="BN18" s="53"/>
      <c r="BO18" s="54"/>
      <c r="BP18" s="53"/>
      <c r="BQ18" s="54"/>
      <c r="BR18" s="21"/>
      <c r="BS18" s="20"/>
      <c r="BT18" s="53"/>
      <c r="BU18" s="54"/>
      <c r="BV18" s="53"/>
      <c r="BW18" s="54"/>
      <c r="BX18" s="53"/>
      <c r="BY18" s="54"/>
      <c r="BZ18" s="22"/>
      <c r="CA18" s="55"/>
      <c r="CB18" s="56"/>
    </row>
    <row r="19" spans="2:80" ht="16.5" customHeight="1">
      <c r="B19" s="79"/>
      <c r="C19" s="80"/>
      <c r="D19" s="80"/>
      <c r="E19" s="80"/>
      <c r="F19" s="80"/>
      <c r="G19" s="80"/>
      <c r="H19" s="81"/>
      <c r="I19" s="118"/>
      <c r="J19" s="85"/>
      <c r="K19" s="86">
        <f>AA9</f>
        <v>0</v>
      </c>
      <c r="L19" s="87" t="s">
        <v>46</v>
      </c>
      <c r="M19" s="86">
        <f>Y9</f>
        <v>3</v>
      </c>
      <c r="N19" s="85"/>
      <c r="O19" s="88"/>
      <c r="P19" s="84"/>
      <c r="Q19" s="85"/>
      <c r="R19" s="86">
        <f>AA14</f>
        <v>0</v>
      </c>
      <c r="S19" s="87" t="s">
        <v>46</v>
      </c>
      <c r="T19" s="86">
        <f>Y14</f>
        <v>2</v>
      </c>
      <c r="U19" s="85"/>
      <c r="V19" s="88"/>
      <c r="W19" s="119"/>
      <c r="X19" s="120"/>
      <c r="Y19" s="120"/>
      <c r="Z19" s="120"/>
      <c r="AA19" s="120"/>
      <c r="AB19" s="120"/>
      <c r="AC19" s="121"/>
      <c r="AD19" s="84"/>
      <c r="AE19" s="85"/>
      <c r="AF19" s="86">
        <v>0</v>
      </c>
      <c r="AG19" s="87" t="s">
        <v>46</v>
      </c>
      <c r="AH19" s="86">
        <v>1</v>
      </c>
      <c r="AI19" s="85"/>
      <c r="AJ19" s="88"/>
      <c r="AK19" s="84"/>
      <c r="AL19" s="85"/>
      <c r="AM19" s="86">
        <v>0</v>
      </c>
      <c r="AN19" s="87" t="s">
        <v>46</v>
      </c>
      <c r="AO19" s="86">
        <v>6</v>
      </c>
      <c r="AP19" s="85"/>
      <c r="AQ19" s="88"/>
      <c r="AR19" s="84"/>
      <c r="AS19" s="85"/>
      <c r="AT19" s="86">
        <v>0</v>
      </c>
      <c r="AU19" s="87" t="s">
        <v>46</v>
      </c>
      <c r="AV19" s="86">
        <v>0</v>
      </c>
      <c r="AW19" s="85"/>
      <c r="AX19" s="88"/>
      <c r="AY19" s="84"/>
      <c r="AZ19" s="85"/>
      <c r="BA19" s="86">
        <v>0</v>
      </c>
      <c r="BB19" s="87" t="s">
        <v>46</v>
      </c>
      <c r="BC19" s="86">
        <v>2</v>
      </c>
      <c r="BD19" s="85"/>
      <c r="BE19" s="88"/>
      <c r="BF19" s="84"/>
      <c r="BG19" s="85"/>
      <c r="BH19" s="86">
        <v>0</v>
      </c>
      <c r="BI19" s="87" t="s">
        <v>46</v>
      </c>
      <c r="BJ19" s="86">
        <v>4</v>
      </c>
      <c r="BK19" s="85"/>
      <c r="BL19" s="88"/>
      <c r="BM19" s="89"/>
      <c r="BN19" s="90"/>
      <c r="BO19" s="91"/>
      <c r="BP19" s="90"/>
      <c r="BQ19" s="91"/>
      <c r="BR19" s="92"/>
      <c r="BS19" s="89"/>
      <c r="BT19" s="90"/>
      <c r="BU19" s="91"/>
      <c r="BV19" s="90"/>
      <c r="BW19" s="91"/>
      <c r="BX19" s="90"/>
      <c r="BY19" s="91"/>
      <c r="BZ19" s="93"/>
      <c r="CA19" s="94"/>
      <c r="CB19" s="95"/>
    </row>
    <row r="20" spans="2:80" ht="16.5" customHeight="1">
      <c r="B20" s="96" t="s">
        <v>8</v>
      </c>
      <c r="C20" s="97"/>
      <c r="D20" s="97"/>
      <c r="E20" s="97"/>
      <c r="F20" s="97"/>
      <c r="G20" s="97"/>
      <c r="H20" s="98"/>
      <c r="I20" s="50">
        <f>AD5</f>
        <v>40726</v>
      </c>
      <c r="J20" s="50"/>
      <c r="K20" s="50"/>
      <c r="L20" s="50"/>
      <c r="M20" s="50"/>
      <c r="N20" s="50"/>
      <c r="O20" s="51"/>
      <c r="P20" s="122">
        <f>AD10</f>
        <v>40726</v>
      </c>
      <c r="Q20" s="99"/>
      <c r="R20" s="99"/>
      <c r="S20" s="99"/>
      <c r="T20" s="99"/>
      <c r="U20" s="99"/>
      <c r="V20" s="100"/>
      <c r="W20" s="52">
        <f>AD15</f>
        <v>40755</v>
      </c>
      <c r="X20" s="50"/>
      <c r="Y20" s="50"/>
      <c r="Z20" s="50"/>
      <c r="AA20" s="50"/>
      <c r="AB20" s="50"/>
      <c r="AC20" s="51"/>
      <c r="AD20" s="101"/>
      <c r="AE20" s="102"/>
      <c r="AF20" s="102"/>
      <c r="AG20" s="102"/>
      <c r="AH20" s="102"/>
      <c r="AI20" s="102"/>
      <c r="AJ20" s="103"/>
      <c r="AK20" s="122">
        <v>40783</v>
      </c>
      <c r="AL20" s="99"/>
      <c r="AM20" s="99"/>
      <c r="AN20" s="99"/>
      <c r="AO20" s="99"/>
      <c r="AP20" s="99"/>
      <c r="AQ20" s="100"/>
      <c r="AR20" s="52">
        <v>40782</v>
      </c>
      <c r="AS20" s="50"/>
      <c r="AT20" s="50"/>
      <c r="AU20" s="50"/>
      <c r="AV20" s="50"/>
      <c r="AW20" s="50"/>
      <c r="AX20" s="51"/>
      <c r="AY20" s="52">
        <v>40726</v>
      </c>
      <c r="AZ20" s="50"/>
      <c r="BA20" s="50"/>
      <c r="BB20" s="50"/>
      <c r="BC20" s="50"/>
      <c r="BD20" s="50"/>
      <c r="BE20" s="51"/>
      <c r="BF20" s="52">
        <v>40755</v>
      </c>
      <c r="BG20" s="50"/>
      <c r="BH20" s="50"/>
      <c r="BI20" s="50"/>
      <c r="BJ20" s="50"/>
      <c r="BK20" s="50"/>
      <c r="BL20" s="51"/>
      <c r="BM20" s="104">
        <f>COUNTIF(I22:BL22,"○")</f>
        <v>1</v>
      </c>
      <c r="BN20" s="105"/>
      <c r="BO20" s="106">
        <f>COUNTIF(I22:BL22,"△")</f>
        <v>0</v>
      </c>
      <c r="BP20" s="105"/>
      <c r="BQ20" s="106">
        <f>COUNTIF(I22:BL22,"●")</f>
        <v>6</v>
      </c>
      <c r="BR20" s="107"/>
      <c r="BS20" s="104">
        <f>BM20*3+BO20*1</f>
        <v>3</v>
      </c>
      <c r="BT20" s="105"/>
      <c r="BU20" s="106">
        <f>I23+P23+W23+AK23+AR23+AY23+BF23</f>
        <v>6</v>
      </c>
      <c r="BV20" s="105"/>
      <c r="BW20" s="106">
        <f>O23+V23+AC23+AQ23+AX23+BE23+BL23</f>
        <v>21</v>
      </c>
      <c r="BX20" s="105"/>
      <c r="BY20" s="106">
        <f>BU20-BW20</f>
        <v>-15</v>
      </c>
      <c r="BZ20" s="108"/>
      <c r="CA20" s="109">
        <f>RANK(BS20,$BS$5:$BT$44,0)</f>
        <v>7</v>
      </c>
      <c r="CB20" s="110"/>
    </row>
    <row r="21" spans="2:80" ht="16.5" customHeight="1">
      <c r="B21" s="57"/>
      <c r="C21" s="58"/>
      <c r="D21" s="58"/>
      <c r="E21" s="58"/>
      <c r="F21" s="58"/>
      <c r="G21" s="58"/>
      <c r="H21" s="59"/>
      <c r="I21" s="64" t="str">
        <f>AD6</f>
        <v>松山多目的運動広場</v>
      </c>
      <c r="J21" s="64"/>
      <c r="K21" s="64"/>
      <c r="L21" s="64"/>
      <c r="M21" s="64"/>
      <c r="N21" s="64"/>
      <c r="O21" s="65"/>
      <c r="P21" s="63" t="str">
        <f>AD11</f>
        <v>松山多目的運動広場</v>
      </c>
      <c r="Q21" s="64"/>
      <c r="R21" s="64"/>
      <c r="S21" s="64"/>
      <c r="T21" s="64"/>
      <c r="U21" s="64"/>
      <c r="V21" s="65"/>
      <c r="W21" s="63" t="str">
        <f>AD16</f>
        <v>港南小グラウンド</v>
      </c>
      <c r="X21" s="64"/>
      <c r="Y21" s="64"/>
      <c r="Z21" s="64"/>
      <c r="AA21" s="64"/>
      <c r="AB21" s="64"/>
      <c r="AC21" s="65"/>
      <c r="AD21" s="114"/>
      <c r="AE21" s="115"/>
      <c r="AF21" s="115"/>
      <c r="AG21" s="115"/>
      <c r="AH21" s="115"/>
      <c r="AI21" s="115"/>
      <c r="AJ21" s="116"/>
      <c r="AK21" s="124" t="s">
        <v>48</v>
      </c>
      <c r="AL21" s="64"/>
      <c r="AM21" s="64"/>
      <c r="AN21" s="64"/>
      <c r="AO21" s="64"/>
      <c r="AP21" s="64"/>
      <c r="AQ21" s="65"/>
      <c r="AR21" s="63" t="s">
        <v>33</v>
      </c>
      <c r="AS21" s="64"/>
      <c r="AT21" s="64"/>
      <c r="AU21" s="64"/>
      <c r="AV21" s="64"/>
      <c r="AW21" s="64"/>
      <c r="AX21" s="65"/>
      <c r="AY21" s="63" t="s">
        <v>48</v>
      </c>
      <c r="AZ21" s="64"/>
      <c r="BA21" s="64"/>
      <c r="BB21" s="64"/>
      <c r="BC21" s="64"/>
      <c r="BD21" s="64"/>
      <c r="BE21" s="65"/>
      <c r="BF21" s="63" t="s">
        <v>31</v>
      </c>
      <c r="BG21" s="64"/>
      <c r="BH21" s="64"/>
      <c r="BI21" s="64"/>
      <c r="BJ21" s="64"/>
      <c r="BK21" s="64"/>
      <c r="BL21" s="65"/>
      <c r="BM21" s="20"/>
      <c r="BN21" s="53"/>
      <c r="BO21" s="54"/>
      <c r="BP21" s="53"/>
      <c r="BQ21" s="54"/>
      <c r="BR21" s="21"/>
      <c r="BS21" s="20"/>
      <c r="BT21" s="53"/>
      <c r="BU21" s="54"/>
      <c r="BV21" s="53"/>
      <c r="BW21" s="54"/>
      <c r="BX21" s="53"/>
      <c r="BY21" s="54"/>
      <c r="BZ21" s="22"/>
      <c r="CA21" s="55"/>
      <c r="CB21" s="56"/>
    </row>
    <row r="22" spans="2:80" ht="16.5" customHeight="1">
      <c r="B22" s="57"/>
      <c r="C22" s="58"/>
      <c r="D22" s="58"/>
      <c r="E22" s="58"/>
      <c r="F22" s="58"/>
      <c r="G22" s="58"/>
      <c r="H22" s="59"/>
      <c r="I22" s="69"/>
      <c r="J22" s="69"/>
      <c r="K22" s="70" t="str">
        <f>IF(I23&gt;O23,"○",IF(I23=O23,"△","●"))</f>
        <v>●</v>
      </c>
      <c r="L22" s="70"/>
      <c r="M22" s="70"/>
      <c r="N22" s="69"/>
      <c r="O22" s="69"/>
      <c r="P22" s="68"/>
      <c r="Q22" s="69"/>
      <c r="R22" s="70" t="str">
        <f>IF(P23&gt;V23,"○",IF(P23=V23,"△","●"))</f>
        <v>●</v>
      </c>
      <c r="S22" s="70"/>
      <c r="T22" s="70"/>
      <c r="U22" s="69"/>
      <c r="V22" s="71"/>
      <c r="W22" s="68"/>
      <c r="X22" s="69"/>
      <c r="Y22" s="70" t="str">
        <f>IF(W23&gt;AC23,"○",IF(W23=AC23,"△","●"))</f>
        <v>○</v>
      </c>
      <c r="Z22" s="70"/>
      <c r="AA22" s="70"/>
      <c r="AB22" s="69"/>
      <c r="AC22" s="71"/>
      <c r="AD22" s="114"/>
      <c r="AE22" s="115"/>
      <c r="AF22" s="115"/>
      <c r="AG22" s="115"/>
      <c r="AH22" s="115"/>
      <c r="AI22" s="115"/>
      <c r="AJ22" s="116"/>
      <c r="AK22" s="68"/>
      <c r="AL22" s="69"/>
      <c r="AM22" s="70" t="str">
        <f>IF(AK23&gt;AQ23,"○",IF(AK23=AQ23,"△","●"))</f>
        <v>●</v>
      </c>
      <c r="AN22" s="70"/>
      <c r="AO22" s="70"/>
      <c r="AP22" s="69"/>
      <c r="AQ22" s="71"/>
      <c r="AR22" s="68"/>
      <c r="AS22" s="69"/>
      <c r="AT22" s="70" t="str">
        <f>IF(AR23&gt;AX23,"○",IF(AR23=AX23,"△","●"))</f>
        <v>●</v>
      </c>
      <c r="AU22" s="70"/>
      <c r="AV22" s="70"/>
      <c r="AW22" s="69"/>
      <c r="AX22" s="71"/>
      <c r="AY22" s="68"/>
      <c r="AZ22" s="69"/>
      <c r="BA22" s="70" t="str">
        <f>IF(AY23&gt;BE23,"○",IF(AY23=BE23,"△","●"))</f>
        <v>●</v>
      </c>
      <c r="BB22" s="70"/>
      <c r="BC22" s="70"/>
      <c r="BD22" s="69"/>
      <c r="BE22" s="71"/>
      <c r="BF22" s="68"/>
      <c r="BG22" s="69"/>
      <c r="BH22" s="70" t="str">
        <f>IF(BF23&gt;BL23,"○",IF(BF23=BL23,"△","●"))</f>
        <v>●</v>
      </c>
      <c r="BI22" s="70"/>
      <c r="BJ22" s="70"/>
      <c r="BK22" s="69"/>
      <c r="BL22" s="71"/>
      <c r="BM22" s="20"/>
      <c r="BN22" s="53"/>
      <c r="BO22" s="54"/>
      <c r="BP22" s="53"/>
      <c r="BQ22" s="54"/>
      <c r="BR22" s="21"/>
      <c r="BS22" s="20"/>
      <c r="BT22" s="53"/>
      <c r="BU22" s="54"/>
      <c r="BV22" s="53"/>
      <c r="BW22" s="54"/>
      <c r="BX22" s="53"/>
      <c r="BY22" s="54"/>
      <c r="BZ22" s="22"/>
      <c r="CA22" s="55"/>
      <c r="CB22" s="56"/>
    </row>
    <row r="23" spans="2:80" ht="16.5" customHeight="1">
      <c r="B23" s="57"/>
      <c r="C23" s="58"/>
      <c r="D23" s="58"/>
      <c r="E23" s="58"/>
      <c r="F23" s="58"/>
      <c r="G23" s="58"/>
      <c r="H23" s="59"/>
      <c r="I23" s="117">
        <f>SUM(K23:K24)</f>
        <v>0</v>
      </c>
      <c r="J23" s="75"/>
      <c r="K23" s="76">
        <f>AH8</f>
        <v>0</v>
      </c>
      <c r="L23" s="77" t="s">
        <v>38</v>
      </c>
      <c r="M23" s="76">
        <f>AF8</f>
        <v>0</v>
      </c>
      <c r="N23" s="75"/>
      <c r="O23" s="117">
        <f>SUM(M23:M24)</f>
        <v>2</v>
      </c>
      <c r="P23" s="74">
        <f>SUM(R23:R24)</f>
        <v>1</v>
      </c>
      <c r="Q23" s="75"/>
      <c r="R23" s="76">
        <f>AH13</f>
        <v>0</v>
      </c>
      <c r="S23" s="77" t="s">
        <v>38</v>
      </c>
      <c r="T23" s="76">
        <f>AF13</f>
        <v>1</v>
      </c>
      <c r="U23" s="75"/>
      <c r="V23" s="78">
        <f>SUM(T23:T24)</f>
        <v>2</v>
      </c>
      <c r="W23" s="74">
        <f>SUM(Y23:Y24)</f>
        <v>2</v>
      </c>
      <c r="X23" s="75"/>
      <c r="Y23" s="76">
        <f>AH18</f>
        <v>1</v>
      </c>
      <c r="Z23" s="77" t="s">
        <v>38</v>
      </c>
      <c r="AA23" s="76">
        <f>AF18</f>
        <v>0</v>
      </c>
      <c r="AB23" s="75"/>
      <c r="AC23" s="78">
        <f>SUM(AA23:AA24)</f>
        <v>0</v>
      </c>
      <c r="AD23" s="114"/>
      <c r="AE23" s="115"/>
      <c r="AF23" s="115"/>
      <c r="AG23" s="115"/>
      <c r="AH23" s="115"/>
      <c r="AI23" s="115"/>
      <c r="AJ23" s="116"/>
      <c r="AK23" s="74">
        <f>SUM(AM23:AM24)</f>
        <v>1</v>
      </c>
      <c r="AL23" s="75"/>
      <c r="AM23" s="76">
        <v>0</v>
      </c>
      <c r="AN23" s="77" t="s">
        <v>38</v>
      </c>
      <c r="AO23" s="76">
        <v>5</v>
      </c>
      <c r="AP23" s="75"/>
      <c r="AQ23" s="78">
        <f>SUM(AO23:AO24)</f>
        <v>6</v>
      </c>
      <c r="AR23" s="74">
        <f>SUM(AT23:AT24)</f>
        <v>0</v>
      </c>
      <c r="AS23" s="75"/>
      <c r="AT23" s="76">
        <v>0</v>
      </c>
      <c r="AU23" s="77" t="s">
        <v>38</v>
      </c>
      <c r="AV23" s="76">
        <v>4</v>
      </c>
      <c r="AW23" s="75"/>
      <c r="AX23" s="78">
        <f>SUM(AV23:AV24)</f>
        <v>4</v>
      </c>
      <c r="AY23" s="74">
        <f>SUM(BA23:BA24)</f>
        <v>2</v>
      </c>
      <c r="AZ23" s="75"/>
      <c r="BA23" s="76">
        <v>2</v>
      </c>
      <c r="BB23" s="77" t="s">
        <v>38</v>
      </c>
      <c r="BC23" s="76">
        <v>3</v>
      </c>
      <c r="BD23" s="75"/>
      <c r="BE23" s="78">
        <f>SUM(BC23:BC24)</f>
        <v>4</v>
      </c>
      <c r="BF23" s="74">
        <f>SUM(BH23:BH24)</f>
        <v>0</v>
      </c>
      <c r="BG23" s="75"/>
      <c r="BH23" s="76">
        <v>0</v>
      </c>
      <c r="BI23" s="77" t="s">
        <v>38</v>
      </c>
      <c r="BJ23" s="76">
        <v>2</v>
      </c>
      <c r="BK23" s="75"/>
      <c r="BL23" s="78">
        <f>SUM(BJ23:BJ24)</f>
        <v>3</v>
      </c>
      <c r="BM23" s="20"/>
      <c r="BN23" s="53"/>
      <c r="BO23" s="54"/>
      <c r="BP23" s="53"/>
      <c r="BQ23" s="54"/>
      <c r="BR23" s="21"/>
      <c r="BS23" s="20"/>
      <c r="BT23" s="53"/>
      <c r="BU23" s="54"/>
      <c r="BV23" s="53"/>
      <c r="BW23" s="54"/>
      <c r="BX23" s="53"/>
      <c r="BY23" s="54"/>
      <c r="BZ23" s="22"/>
      <c r="CA23" s="55"/>
      <c r="CB23" s="56"/>
    </row>
    <row r="24" spans="2:80" ht="16.5" customHeight="1">
      <c r="B24" s="79"/>
      <c r="C24" s="80"/>
      <c r="D24" s="80"/>
      <c r="E24" s="80"/>
      <c r="F24" s="80"/>
      <c r="G24" s="80"/>
      <c r="H24" s="81"/>
      <c r="I24" s="118"/>
      <c r="J24" s="85"/>
      <c r="K24" s="86">
        <f>AH9</f>
        <v>0</v>
      </c>
      <c r="L24" s="87" t="s">
        <v>38</v>
      </c>
      <c r="M24" s="86">
        <f>AF9</f>
        <v>2</v>
      </c>
      <c r="N24" s="85"/>
      <c r="O24" s="118"/>
      <c r="P24" s="84"/>
      <c r="Q24" s="85"/>
      <c r="R24" s="86">
        <f>AH14</f>
        <v>1</v>
      </c>
      <c r="S24" s="87" t="s">
        <v>38</v>
      </c>
      <c r="T24" s="86">
        <f>AF14</f>
        <v>1</v>
      </c>
      <c r="U24" s="85"/>
      <c r="V24" s="88"/>
      <c r="W24" s="84"/>
      <c r="X24" s="85"/>
      <c r="Y24" s="86">
        <f>AH19</f>
        <v>1</v>
      </c>
      <c r="Z24" s="87" t="s">
        <v>38</v>
      </c>
      <c r="AA24" s="86">
        <f>AF19</f>
        <v>0</v>
      </c>
      <c r="AB24" s="85"/>
      <c r="AC24" s="88"/>
      <c r="AD24" s="119"/>
      <c r="AE24" s="120"/>
      <c r="AF24" s="120"/>
      <c r="AG24" s="120"/>
      <c r="AH24" s="120"/>
      <c r="AI24" s="120"/>
      <c r="AJ24" s="121"/>
      <c r="AK24" s="84"/>
      <c r="AL24" s="85"/>
      <c r="AM24" s="86">
        <v>1</v>
      </c>
      <c r="AN24" s="87" t="s">
        <v>38</v>
      </c>
      <c r="AO24" s="86">
        <v>1</v>
      </c>
      <c r="AP24" s="85"/>
      <c r="AQ24" s="88"/>
      <c r="AR24" s="84"/>
      <c r="AS24" s="85"/>
      <c r="AT24" s="86">
        <v>0</v>
      </c>
      <c r="AU24" s="87" t="s">
        <v>38</v>
      </c>
      <c r="AV24" s="86">
        <v>0</v>
      </c>
      <c r="AW24" s="85"/>
      <c r="AX24" s="88"/>
      <c r="AY24" s="84"/>
      <c r="AZ24" s="85"/>
      <c r="BA24" s="86">
        <v>0</v>
      </c>
      <c r="BB24" s="87" t="s">
        <v>38</v>
      </c>
      <c r="BC24" s="86">
        <v>1</v>
      </c>
      <c r="BD24" s="85"/>
      <c r="BE24" s="88"/>
      <c r="BF24" s="84"/>
      <c r="BG24" s="85"/>
      <c r="BH24" s="86">
        <v>0</v>
      </c>
      <c r="BI24" s="87" t="s">
        <v>38</v>
      </c>
      <c r="BJ24" s="86">
        <v>1</v>
      </c>
      <c r="BK24" s="85"/>
      <c r="BL24" s="88"/>
      <c r="BM24" s="89"/>
      <c r="BN24" s="90"/>
      <c r="BO24" s="91"/>
      <c r="BP24" s="90"/>
      <c r="BQ24" s="91"/>
      <c r="BR24" s="92"/>
      <c r="BS24" s="89"/>
      <c r="BT24" s="90"/>
      <c r="BU24" s="91"/>
      <c r="BV24" s="90"/>
      <c r="BW24" s="91"/>
      <c r="BX24" s="90"/>
      <c r="BY24" s="91"/>
      <c r="BZ24" s="93"/>
      <c r="CA24" s="94"/>
      <c r="CB24" s="95"/>
    </row>
    <row r="25" spans="2:80" ht="16.5" customHeight="1">
      <c r="B25" s="96" t="s">
        <v>9</v>
      </c>
      <c r="C25" s="97"/>
      <c r="D25" s="97"/>
      <c r="E25" s="97"/>
      <c r="F25" s="97"/>
      <c r="G25" s="97"/>
      <c r="H25" s="98"/>
      <c r="I25" s="50">
        <f>AK5</f>
        <v>40789</v>
      </c>
      <c r="J25" s="50"/>
      <c r="K25" s="50"/>
      <c r="L25" s="50"/>
      <c r="M25" s="50"/>
      <c r="N25" s="50"/>
      <c r="O25" s="51"/>
      <c r="P25" s="52">
        <f>AK10</f>
        <v>40789</v>
      </c>
      <c r="Q25" s="50"/>
      <c r="R25" s="50"/>
      <c r="S25" s="50"/>
      <c r="T25" s="50"/>
      <c r="U25" s="50"/>
      <c r="V25" s="51"/>
      <c r="W25" s="52">
        <f>AK15</f>
        <v>40727</v>
      </c>
      <c r="X25" s="50"/>
      <c r="Y25" s="50"/>
      <c r="Z25" s="50"/>
      <c r="AA25" s="50"/>
      <c r="AB25" s="50"/>
      <c r="AC25" s="51"/>
      <c r="AD25" s="122">
        <f>AK20</f>
        <v>40783</v>
      </c>
      <c r="AE25" s="99"/>
      <c r="AF25" s="99"/>
      <c r="AG25" s="99"/>
      <c r="AH25" s="99"/>
      <c r="AI25" s="99"/>
      <c r="AJ25" s="100"/>
      <c r="AK25" s="101"/>
      <c r="AL25" s="102"/>
      <c r="AM25" s="102"/>
      <c r="AN25" s="102"/>
      <c r="AO25" s="102"/>
      <c r="AP25" s="102"/>
      <c r="AQ25" s="103"/>
      <c r="AR25" s="52">
        <v>40727</v>
      </c>
      <c r="AS25" s="50"/>
      <c r="AT25" s="50"/>
      <c r="AU25" s="50"/>
      <c r="AV25" s="50"/>
      <c r="AW25" s="50"/>
      <c r="AX25" s="51"/>
      <c r="AY25" s="122">
        <v>40783</v>
      </c>
      <c r="AZ25" s="99"/>
      <c r="BA25" s="99"/>
      <c r="BB25" s="99"/>
      <c r="BC25" s="99"/>
      <c r="BD25" s="99"/>
      <c r="BE25" s="100"/>
      <c r="BF25" s="52">
        <v>40789</v>
      </c>
      <c r="BG25" s="50"/>
      <c r="BH25" s="50"/>
      <c r="BI25" s="50"/>
      <c r="BJ25" s="50"/>
      <c r="BK25" s="50"/>
      <c r="BL25" s="51"/>
      <c r="BM25" s="104">
        <f>COUNTIF(I27:BL27,"○")</f>
        <v>3</v>
      </c>
      <c r="BN25" s="105"/>
      <c r="BO25" s="106">
        <f>COUNTIF(I27:BL27,"△")</f>
        <v>1</v>
      </c>
      <c r="BP25" s="105"/>
      <c r="BQ25" s="106">
        <f>COUNTIF(I27:BL27,"●")</f>
        <v>3</v>
      </c>
      <c r="BR25" s="107"/>
      <c r="BS25" s="104">
        <f>BM25*3+BO25*1</f>
        <v>10</v>
      </c>
      <c r="BT25" s="105"/>
      <c r="BU25" s="106">
        <f>I28+P28+W28+AD28+AR28+AY28+BF28</f>
        <v>22</v>
      </c>
      <c r="BV25" s="105"/>
      <c r="BW25" s="106">
        <f>O28+V28+AC28+AJ28+AX28+BE28+BL28</f>
        <v>9</v>
      </c>
      <c r="BX25" s="105"/>
      <c r="BY25" s="106">
        <f>BU25-BW25</f>
        <v>13</v>
      </c>
      <c r="BZ25" s="108"/>
      <c r="CA25" s="109">
        <f>RANK(BS25,$BS$5:$BT$44,0)</f>
        <v>5</v>
      </c>
      <c r="CB25" s="110"/>
    </row>
    <row r="26" spans="2:80" ht="16.5" customHeight="1">
      <c r="B26" s="57"/>
      <c r="C26" s="58"/>
      <c r="D26" s="58"/>
      <c r="E26" s="58"/>
      <c r="F26" s="58"/>
      <c r="G26" s="58"/>
      <c r="H26" s="59"/>
      <c r="I26" s="64" t="str">
        <f>AK6</f>
        <v>松陵小グラウンド</v>
      </c>
      <c r="J26" s="64"/>
      <c r="K26" s="64"/>
      <c r="L26" s="64"/>
      <c r="M26" s="64"/>
      <c r="N26" s="64"/>
      <c r="O26" s="65"/>
      <c r="P26" s="63" t="str">
        <f>AK11</f>
        <v>松陵小グラウンド</v>
      </c>
      <c r="Q26" s="64"/>
      <c r="R26" s="64"/>
      <c r="S26" s="64"/>
      <c r="T26" s="64"/>
      <c r="U26" s="64"/>
      <c r="V26" s="65"/>
      <c r="W26" s="63" t="str">
        <f>AK16</f>
        <v>港南小グラウンド</v>
      </c>
      <c r="X26" s="64"/>
      <c r="Y26" s="64"/>
      <c r="Z26" s="64"/>
      <c r="AA26" s="64"/>
      <c r="AB26" s="64"/>
      <c r="AC26" s="65"/>
      <c r="AD26" s="125" t="str">
        <f>AK21</f>
        <v>松山多目的運動広場</v>
      </c>
      <c r="AE26" s="126"/>
      <c r="AF26" s="126"/>
      <c r="AG26" s="126"/>
      <c r="AH26" s="126"/>
      <c r="AI26" s="126"/>
      <c r="AJ26" s="127"/>
      <c r="AK26" s="114"/>
      <c r="AL26" s="115"/>
      <c r="AM26" s="115"/>
      <c r="AN26" s="115"/>
      <c r="AO26" s="115"/>
      <c r="AP26" s="115"/>
      <c r="AQ26" s="116"/>
      <c r="AR26" s="63" t="s">
        <v>31</v>
      </c>
      <c r="AS26" s="64"/>
      <c r="AT26" s="64"/>
      <c r="AU26" s="64"/>
      <c r="AV26" s="64"/>
      <c r="AW26" s="64"/>
      <c r="AX26" s="65"/>
      <c r="AY26" s="124" t="s">
        <v>48</v>
      </c>
      <c r="AZ26" s="64"/>
      <c r="BA26" s="64"/>
      <c r="BB26" s="64"/>
      <c r="BC26" s="64"/>
      <c r="BD26" s="64"/>
      <c r="BE26" s="65"/>
      <c r="BF26" s="63" t="s">
        <v>33</v>
      </c>
      <c r="BG26" s="64"/>
      <c r="BH26" s="64"/>
      <c r="BI26" s="64"/>
      <c r="BJ26" s="64"/>
      <c r="BK26" s="64"/>
      <c r="BL26" s="65"/>
      <c r="BM26" s="20"/>
      <c r="BN26" s="53"/>
      <c r="BO26" s="54"/>
      <c r="BP26" s="53"/>
      <c r="BQ26" s="54"/>
      <c r="BR26" s="21"/>
      <c r="BS26" s="20"/>
      <c r="BT26" s="53"/>
      <c r="BU26" s="54"/>
      <c r="BV26" s="53"/>
      <c r="BW26" s="54"/>
      <c r="BX26" s="53"/>
      <c r="BY26" s="54"/>
      <c r="BZ26" s="22"/>
      <c r="CA26" s="55"/>
      <c r="CB26" s="56"/>
    </row>
    <row r="27" spans="2:80" ht="16.5" customHeight="1">
      <c r="B27" s="57"/>
      <c r="C27" s="58"/>
      <c r="D27" s="58"/>
      <c r="E27" s="58"/>
      <c r="F27" s="58"/>
      <c r="G27" s="58"/>
      <c r="H27" s="59"/>
      <c r="I27" s="69"/>
      <c r="J27" s="69"/>
      <c r="K27" s="70" t="str">
        <f>IF(I28&gt;O28,"○",IF(I28=O28,"△","●"))</f>
        <v>●</v>
      </c>
      <c r="L27" s="70"/>
      <c r="M27" s="70"/>
      <c r="N27" s="69"/>
      <c r="O27" s="69"/>
      <c r="P27" s="68"/>
      <c r="Q27" s="69"/>
      <c r="R27" s="70" t="str">
        <f>IF(P28&gt;V28,"○",IF(P28=V28,"△","●"))</f>
        <v>△</v>
      </c>
      <c r="S27" s="70"/>
      <c r="T27" s="70"/>
      <c r="U27" s="69"/>
      <c r="V27" s="71"/>
      <c r="W27" s="68"/>
      <c r="X27" s="69"/>
      <c r="Y27" s="70" t="str">
        <f>IF(W28&gt;AC28,"○",IF(W28=AC28,"△","●"))</f>
        <v>○</v>
      </c>
      <c r="Z27" s="123"/>
      <c r="AA27" s="70"/>
      <c r="AB27" s="69"/>
      <c r="AC27" s="71"/>
      <c r="AD27" s="68"/>
      <c r="AE27" s="69"/>
      <c r="AF27" s="70" t="str">
        <f>IF(AD28&gt;AJ28,"○",IF(AD28=AJ28,"△","●"))</f>
        <v>○</v>
      </c>
      <c r="AG27" s="70"/>
      <c r="AH27" s="70"/>
      <c r="AI27" s="69"/>
      <c r="AJ27" s="71"/>
      <c r="AK27" s="114"/>
      <c r="AL27" s="115"/>
      <c r="AM27" s="115"/>
      <c r="AN27" s="115"/>
      <c r="AO27" s="115"/>
      <c r="AP27" s="115"/>
      <c r="AQ27" s="116"/>
      <c r="AR27" s="68"/>
      <c r="AS27" s="69"/>
      <c r="AT27" s="70" t="str">
        <f>IF(AR28&gt;AX28,"○",IF(AR28=AX28,"△","●"))</f>
        <v>○</v>
      </c>
      <c r="AU27" s="70"/>
      <c r="AV27" s="70"/>
      <c r="AW27" s="69"/>
      <c r="AX27" s="71"/>
      <c r="AY27" s="68"/>
      <c r="AZ27" s="69"/>
      <c r="BA27" s="70" t="str">
        <f>IF(AY28&gt;BE28,"○",IF(AY28=BE28,"△","●"))</f>
        <v>●</v>
      </c>
      <c r="BB27" s="70"/>
      <c r="BC27" s="70"/>
      <c r="BD27" s="69"/>
      <c r="BE27" s="71"/>
      <c r="BF27" s="68"/>
      <c r="BG27" s="69"/>
      <c r="BH27" s="70" t="str">
        <f>IF(BF28&gt;BL28,"○",IF(BF28=BL28,"△","●"))</f>
        <v>●</v>
      </c>
      <c r="BI27" s="70"/>
      <c r="BJ27" s="70"/>
      <c r="BK27" s="69"/>
      <c r="BL27" s="71"/>
      <c r="BM27" s="20"/>
      <c r="BN27" s="53"/>
      <c r="BO27" s="54"/>
      <c r="BP27" s="53"/>
      <c r="BQ27" s="54"/>
      <c r="BR27" s="21"/>
      <c r="BS27" s="20"/>
      <c r="BT27" s="53"/>
      <c r="BU27" s="54"/>
      <c r="BV27" s="53"/>
      <c r="BW27" s="54"/>
      <c r="BX27" s="53"/>
      <c r="BY27" s="54"/>
      <c r="BZ27" s="22"/>
      <c r="CA27" s="55"/>
      <c r="CB27" s="56"/>
    </row>
    <row r="28" spans="2:80" ht="16.5" customHeight="1">
      <c r="B28" s="57"/>
      <c r="C28" s="58"/>
      <c r="D28" s="58"/>
      <c r="E28" s="58"/>
      <c r="F28" s="58"/>
      <c r="G28" s="58"/>
      <c r="H28" s="59"/>
      <c r="I28" s="117">
        <f>SUM(K28:K29)</f>
        <v>0</v>
      </c>
      <c r="J28" s="75"/>
      <c r="K28" s="76">
        <f>AO8</f>
        <v>0</v>
      </c>
      <c r="L28" s="77" t="s">
        <v>7</v>
      </c>
      <c r="M28" s="76">
        <f>AM8</f>
        <v>1</v>
      </c>
      <c r="N28" s="75"/>
      <c r="O28" s="117">
        <f>SUM(M28:M29)</f>
        <v>3</v>
      </c>
      <c r="P28" s="74">
        <f>SUM(R28:R29)</f>
        <v>1</v>
      </c>
      <c r="Q28" s="75"/>
      <c r="R28" s="76">
        <f>AO13</f>
        <v>1</v>
      </c>
      <c r="S28" s="77" t="s">
        <v>7</v>
      </c>
      <c r="T28" s="76">
        <f>AM13</f>
        <v>1</v>
      </c>
      <c r="U28" s="75"/>
      <c r="V28" s="78">
        <f>SUM(T28:T29)</f>
        <v>1</v>
      </c>
      <c r="W28" s="74">
        <f>SUM(Y28:Y29)</f>
        <v>9</v>
      </c>
      <c r="X28" s="75"/>
      <c r="Y28" s="76">
        <f>AO18</f>
        <v>3</v>
      </c>
      <c r="Z28" s="77" t="s">
        <v>7</v>
      </c>
      <c r="AA28" s="76">
        <f>AM18</f>
        <v>0</v>
      </c>
      <c r="AB28" s="75"/>
      <c r="AC28" s="78">
        <f>SUM(AA28:AA29)</f>
        <v>0</v>
      </c>
      <c r="AD28" s="74">
        <f>SUM(AF28:AF29)</f>
        <v>6</v>
      </c>
      <c r="AE28" s="75"/>
      <c r="AF28" s="76">
        <f>AO23</f>
        <v>5</v>
      </c>
      <c r="AG28" s="77" t="s">
        <v>7</v>
      </c>
      <c r="AH28" s="76">
        <f>AM23</f>
        <v>0</v>
      </c>
      <c r="AI28" s="75"/>
      <c r="AJ28" s="78">
        <f>SUM(AH28:AH29)</f>
        <v>1</v>
      </c>
      <c r="AK28" s="114"/>
      <c r="AL28" s="115"/>
      <c r="AM28" s="115"/>
      <c r="AN28" s="115"/>
      <c r="AO28" s="115"/>
      <c r="AP28" s="115"/>
      <c r="AQ28" s="116"/>
      <c r="AR28" s="74">
        <f>SUM(AT28:AT29)</f>
        <v>6</v>
      </c>
      <c r="AS28" s="75"/>
      <c r="AT28" s="76">
        <v>2</v>
      </c>
      <c r="AU28" s="77" t="s">
        <v>7</v>
      </c>
      <c r="AV28" s="76">
        <v>0</v>
      </c>
      <c r="AW28" s="75"/>
      <c r="AX28" s="78">
        <f>SUM(AV28:AV29)</f>
        <v>0</v>
      </c>
      <c r="AY28" s="74">
        <f>SUM(BA28:BA29)</f>
        <v>0</v>
      </c>
      <c r="AZ28" s="75"/>
      <c r="BA28" s="76">
        <v>0</v>
      </c>
      <c r="BB28" s="77" t="s">
        <v>7</v>
      </c>
      <c r="BC28" s="76">
        <v>2</v>
      </c>
      <c r="BD28" s="75"/>
      <c r="BE28" s="78">
        <f>SUM(BC28:BC29)</f>
        <v>3</v>
      </c>
      <c r="BF28" s="74">
        <f>SUM(BH28:BH29)</f>
        <v>0</v>
      </c>
      <c r="BG28" s="75"/>
      <c r="BH28" s="76">
        <v>0</v>
      </c>
      <c r="BI28" s="77" t="s">
        <v>7</v>
      </c>
      <c r="BJ28" s="76">
        <v>1</v>
      </c>
      <c r="BK28" s="75"/>
      <c r="BL28" s="78">
        <f>SUM(BJ28:BJ29)</f>
        <v>1</v>
      </c>
      <c r="BM28" s="20"/>
      <c r="BN28" s="53"/>
      <c r="BO28" s="54"/>
      <c r="BP28" s="53"/>
      <c r="BQ28" s="54"/>
      <c r="BR28" s="21"/>
      <c r="BS28" s="20"/>
      <c r="BT28" s="53"/>
      <c r="BU28" s="54"/>
      <c r="BV28" s="53"/>
      <c r="BW28" s="54"/>
      <c r="BX28" s="53"/>
      <c r="BY28" s="54"/>
      <c r="BZ28" s="22"/>
      <c r="CA28" s="55"/>
      <c r="CB28" s="56"/>
    </row>
    <row r="29" spans="2:80" ht="16.5" customHeight="1">
      <c r="B29" s="79"/>
      <c r="C29" s="80"/>
      <c r="D29" s="80"/>
      <c r="E29" s="80"/>
      <c r="F29" s="80"/>
      <c r="G29" s="80"/>
      <c r="H29" s="81"/>
      <c r="I29" s="118"/>
      <c r="J29" s="85"/>
      <c r="K29" s="86">
        <f>AO9</f>
        <v>0</v>
      </c>
      <c r="L29" s="87" t="s">
        <v>7</v>
      </c>
      <c r="M29" s="86">
        <f>AM9</f>
        <v>2</v>
      </c>
      <c r="N29" s="85"/>
      <c r="O29" s="118"/>
      <c r="P29" s="84"/>
      <c r="Q29" s="85"/>
      <c r="R29" s="86">
        <f>AO14</f>
        <v>0</v>
      </c>
      <c r="S29" s="87" t="s">
        <v>7</v>
      </c>
      <c r="T29" s="86">
        <f>AM14</f>
        <v>0</v>
      </c>
      <c r="U29" s="85"/>
      <c r="V29" s="88"/>
      <c r="W29" s="84"/>
      <c r="X29" s="85"/>
      <c r="Y29" s="86">
        <f>AO19</f>
        <v>6</v>
      </c>
      <c r="Z29" s="87" t="s">
        <v>7</v>
      </c>
      <c r="AA29" s="86">
        <f>AM19</f>
        <v>0</v>
      </c>
      <c r="AB29" s="85"/>
      <c r="AC29" s="88"/>
      <c r="AD29" s="84"/>
      <c r="AE29" s="85"/>
      <c r="AF29" s="86">
        <f>AO24</f>
        <v>1</v>
      </c>
      <c r="AG29" s="87" t="s">
        <v>7</v>
      </c>
      <c r="AH29" s="86">
        <f>AM24</f>
        <v>1</v>
      </c>
      <c r="AI29" s="85"/>
      <c r="AJ29" s="88"/>
      <c r="AK29" s="119"/>
      <c r="AL29" s="120"/>
      <c r="AM29" s="120"/>
      <c r="AN29" s="120"/>
      <c r="AO29" s="120"/>
      <c r="AP29" s="120"/>
      <c r="AQ29" s="121"/>
      <c r="AR29" s="84"/>
      <c r="AS29" s="85"/>
      <c r="AT29" s="86">
        <v>4</v>
      </c>
      <c r="AU29" s="87" t="s">
        <v>7</v>
      </c>
      <c r="AV29" s="86">
        <v>0</v>
      </c>
      <c r="AW29" s="85"/>
      <c r="AX29" s="88"/>
      <c r="AY29" s="84"/>
      <c r="AZ29" s="85"/>
      <c r="BA29" s="86">
        <v>0</v>
      </c>
      <c r="BB29" s="87" t="s">
        <v>7</v>
      </c>
      <c r="BC29" s="86">
        <v>1</v>
      </c>
      <c r="BD29" s="85"/>
      <c r="BE29" s="88"/>
      <c r="BF29" s="84"/>
      <c r="BG29" s="85"/>
      <c r="BH29" s="86">
        <v>0</v>
      </c>
      <c r="BI29" s="87" t="s">
        <v>7</v>
      </c>
      <c r="BJ29" s="86">
        <v>0</v>
      </c>
      <c r="BK29" s="85"/>
      <c r="BL29" s="88"/>
      <c r="BM29" s="89"/>
      <c r="BN29" s="90"/>
      <c r="BO29" s="91"/>
      <c r="BP29" s="90"/>
      <c r="BQ29" s="91"/>
      <c r="BR29" s="92"/>
      <c r="BS29" s="89"/>
      <c r="BT29" s="90"/>
      <c r="BU29" s="91"/>
      <c r="BV29" s="90"/>
      <c r="BW29" s="91"/>
      <c r="BX29" s="90"/>
      <c r="BY29" s="91"/>
      <c r="BZ29" s="93"/>
      <c r="CA29" s="94"/>
      <c r="CB29" s="95"/>
    </row>
    <row r="30" spans="2:80" ht="16.5" customHeight="1">
      <c r="B30" s="96" t="s">
        <v>45</v>
      </c>
      <c r="C30" s="97"/>
      <c r="D30" s="97"/>
      <c r="E30" s="97"/>
      <c r="F30" s="97"/>
      <c r="G30" s="97"/>
      <c r="H30" s="98"/>
      <c r="I30" s="50">
        <f>AR5</f>
        <v>40782</v>
      </c>
      <c r="J30" s="50"/>
      <c r="K30" s="50"/>
      <c r="L30" s="50"/>
      <c r="M30" s="50"/>
      <c r="N30" s="50"/>
      <c r="O30" s="51"/>
      <c r="P30" s="122">
        <f>AR10</f>
        <v>40741</v>
      </c>
      <c r="Q30" s="99"/>
      <c r="R30" s="99"/>
      <c r="S30" s="99"/>
      <c r="T30" s="99"/>
      <c r="U30" s="99"/>
      <c r="V30" s="100"/>
      <c r="W30" s="52">
        <f>AR15</f>
        <v>40727</v>
      </c>
      <c r="X30" s="50"/>
      <c r="Y30" s="50"/>
      <c r="Z30" s="50"/>
      <c r="AA30" s="50"/>
      <c r="AB30" s="50"/>
      <c r="AC30" s="51"/>
      <c r="AD30" s="122">
        <f>AR20</f>
        <v>40782</v>
      </c>
      <c r="AE30" s="99"/>
      <c r="AF30" s="99"/>
      <c r="AG30" s="99"/>
      <c r="AH30" s="99"/>
      <c r="AI30" s="99"/>
      <c r="AJ30" s="100"/>
      <c r="AK30" s="122">
        <f>AR25</f>
        <v>40727</v>
      </c>
      <c r="AL30" s="99"/>
      <c r="AM30" s="99"/>
      <c r="AN30" s="99"/>
      <c r="AO30" s="99"/>
      <c r="AP30" s="99"/>
      <c r="AQ30" s="100"/>
      <c r="AR30" s="101"/>
      <c r="AS30" s="102"/>
      <c r="AT30" s="102"/>
      <c r="AU30" s="102"/>
      <c r="AV30" s="102"/>
      <c r="AW30" s="102"/>
      <c r="AX30" s="103"/>
      <c r="AY30" s="52">
        <v>40719</v>
      </c>
      <c r="AZ30" s="50"/>
      <c r="BA30" s="50"/>
      <c r="BB30" s="50"/>
      <c r="BC30" s="50"/>
      <c r="BD30" s="50"/>
      <c r="BE30" s="51"/>
      <c r="BF30" s="52">
        <v>40719</v>
      </c>
      <c r="BG30" s="50"/>
      <c r="BH30" s="50"/>
      <c r="BI30" s="50"/>
      <c r="BJ30" s="50"/>
      <c r="BK30" s="50"/>
      <c r="BL30" s="51"/>
      <c r="BM30" s="104">
        <f>COUNTIF(I32:BL32,"○")</f>
        <v>2</v>
      </c>
      <c r="BN30" s="105"/>
      <c r="BO30" s="106">
        <f>COUNTIF(I32:BL32,"△")</f>
        <v>0</v>
      </c>
      <c r="BP30" s="105"/>
      <c r="BQ30" s="106">
        <f>COUNTIF(I32:BL32,"●")</f>
        <v>5</v>
      </c>
      <c r="BR30" s="107"/>
      <c r="BS30" s="104">
        <f>BM30*3+BO30*1</f>
        <v>6</v>
      </c>
      <c r="BT30" s="105"/>
      <c r="BU30" s="106">
        <f>I33+P33+W33+AD33+AK33+AY33+BF33</f>
        <v>6</v>
      </c>
      <c r="BV30" s="105"/>
      <c r="BW30" s="106">
        <f>O33+V33+AC33+AJ33+AQ33+BE33+BL33</f>
        <v>24</v>
      </c>
      <c r="BX30" s="105"/>
      <c r="BY30" s="106">
        <f>BU30-BW30</f>
        <v>-18</v>
      </c>
      <c r="BZ30" s="108"/>
      <c r="CA30" s="109">
        <f>RANK(BS30,$BS$5:$BT$44,0)</f>
        <v>6</v>
      </c>
      <c r="CB30" s="110"/>
    </row>
    <row r="31" spans="2:80" ht="16.5" customHeight="1">
      <c r="B31" s="57"/>
      <c r="C31" s="58"/>
      <c r="D31" s="58"/>
      <c r="E31" s="58"/>
      <c r="F31" s="58"/>
      <c r="G31" s="58"/>
      <c r="H31" s="59"/>
      <c r="I31" s="64" t="str">
        <f>AR6</f>
        <v>松陵小グラウンド</v>
      </c>
      <c r="J31" s="64"/>
      <c r="K31" s="64"/>
      <c r="L31" s="64"/>
      <c r="M31" s="64"/>
      <c r="N31" s="64"/>
      <c r="O31" s="65"/>
      <c r="P31" s="63" t="str">
        <f>AR11</f>
        <v>松山多目的運動広場</v>
      </c>
      <c r="Q31" s="64"/>
      <c r="R31" s="64"/>
      <c r="S31" s="64"/>
      <c r="T31" s="64"/>
      <c r="U31" s="64"/>
      <c r="V31" s="65"/>
      <c r="W31" s="63" t="str">
        <f>AR16</f>
        <v>港南小グラウンド</v>
      </c>
      <c r="X31" s="64"/>
      <c r="Y31" s="64"/>
      <c r="Z31" s="64"/>
      <c r="AA31" s="64"/>
      <c r="AB31" s="64"/>
      <c r="AC31" s="65"/>
      <c r="AD31" s="63" t="str">
        <f>AR21</f>
        <v>松陵小グラウンド</v>
      </c>
      <c r="AE31" s="64"/>
      <c r="AF31" s="64"/>
      <c r="AG31" s="64"/>
      <c r="AH31" s="64"/>
      <c r="AI31" s="64"/>
      <c r="AJ31" s="65"/>
      <c r="AK31" s="63" t="str">
        <f>AR26</f>
        <v>港南小グラウンド</v>
      </c>
      <c r="AL31" s="64"/>
      <c r="AM31" s="64"/>
      <c r="AN31" s="64"/>
      <c r="AO31" s="64"/>
      <c r="AP31" s="64"/>
      <c r="AQ31" s="65"/>
      <c r="AR31" s="114"/>
      <c r="AS31" s="115"/>
      <c r="AT31" s="115"/>
      <c r="AU31" s="115"/>
      <c r="AV31" s="115"/>
      <c r="AW31" s="115"/>
      <c r="AX31" s="116"/>
      <c r="AY31" s="63" t="s">
        <v>48</v>
      </c>
      <c r="AZ31" s="64"/>
      <c r="BA31" s="64"/>
      <c r="BB31" s="64"/>
      <c r="BC31" s="64"/>
      <c r="BD31" s="64"/>
      <c r="BE31" s="65"/>
      <c r="BF31" s="63" t="s">
        <v>48</v>
      </c>
      <c r="BG31" s="64"/>
      <c r="BH31" s="64"/>
      <c r="BI31" s="64"/>
      <c r="BJ31" s="64"/>
      <c r="BK31" s="64"/>
      <c r="BL31" s="65"/>
      <c r="BM31" s="20"/>
      <c r="BN31" s="53"/>
      <c r="BO31" s="54"/>
      <c r="BP31" s="53"/>
      <c r="BQ31" s="54"/>
      <c r="BR31" s="21"/>
      <c r="BS31" s="20"/>
      <c r="BT31" s="53"/>
      <c r="BU31" s="54"/>
      <c r="BV31" s="53"/>
      <c r="BW31" s="54"/>
      <c r="BX31" s="53"/>
      <c r="BY31" s="54"/>
      <c r="BZ31" s="22"/>
      <c r="CA31" s="55"/>
      <c r="CB31" s="56"/>
    </row>
    <row r="32" spans="2:80" ht="16.5" customHeight="1">
      <c r="B32" s="57"/>
      <c r="C32" s="58"/>
      <c r="D32" s="58"/>
      <c r="E32" s="58"/>
      <c r="F32" s="58"/>
      <c r="G32" s="58"/>
      <c r="H32" s="59"/>
      <c r="I32" s="69"/>
      <c r="J32" s="69"/>
      <c r="K32" s="70" t="str">
        <f>IF(I33&gt;O33,"○",IF(I33=O33,"△","●"))</f>
        <v>●</v>
      </c>
      <c r="L32" s="70"/>
      <c r="M32" s="70"/>
      <c r="N32" s="69"/>
      <c r="O32" s="69"/>
      <c r="P32" s="68"/>
      <c r="Q32" s="69"/>
      <c r="R32" s="70" t="str">
        <f>IF(P33&gt;V33,"○",IF(P33=V33,"△","●"))</f>
        <v>●</v>
      </c>
      <c r="S32" s="70"/>
      <c r="T32" s="70"/>
      <c r="U32" s="69"/>
      <c r="V32" s="71"/>
      <c r="W32" s="68"/>
      <c r="X32" s="69"/>
      <c r="Y32" s="70" t="str">
        <f>IF(W33&gt;AC33,"○",IF(W33=AC33,"△","●"))</f>
        <v>○</v>
      </c>
      <c r="Z32" s="70"/>
      <c r="AA32" s="70"/>
      <c r="AB32" s="69"/>
      <c r="AC32" s="71"/>
      <c r="AD32" s="68"/>
      <c r="AE32" s="69"/>
      <c r="AF32" s="70" t="str">
        <f>IF(AD33&gt;AJ33,"○",IF(AD33=AJ33,"△","●"))</f>
        <v>○</v>
      </c>
      <c r="AG32" s="70"/>
      <c r="AH32" s="70"/>
      <c r="AI32" s="69"/>
      <c r="AJ32" s="71"/>
      <c r="AK32" s="68"/>
      <c r="AL32" s="69"/>
      <c r="AM32" s="70" t="str">
        <f>IF(AK33&gt;AQ33,"○",IF(AK33=AQ33,"△","●"))</f>
        <v>●</v>
      </c>
      <c r="AN32" s="70"/>
      <c r="AO32" s="70"/>
      <c r="AP32" s="69"/>
      <c r="AQ32" s="71"/>
      <c r="AR32" s="114"/>
      <c r="AS32" s="115"/>
      <c r="AT32" s="115"/>
      <c r="AU32" s="115"/>
      <c r="AV32" s="115"/>
      <c r="AW32" s="115"/>
      <c r="AX32" s="116"/>
      <c r="AY32" s="68"/>
      <c r="AZ32" s="69"/>
      <c r="BA32" s="70" t="str">
        <f>IF(AY33&gt;BE33,"○",IF(AY33=BE33,"△","●"))</f>
        <v>●</v>
      </c>
      <c r="BB32" s="70"/>
      <c r="BC32" s="70"/>
      <c r="BD32" s="69"/>
      <c r="BE32" s="71"/>
      <c r="BF32" s="68"/>
      <c r="BG32" s="69"/>
      <c r="BH32" s="70" t="str">
        <f>IF(BF33&gt;BL33,"○",IF(BF33=BL33,"△","●"))</f>
        <v>●</v>
      </c>
      <c r="BI32" s="70"/>
      <c r="BJ32" s="70"/>
      <c r="BK32" s="69"/>
      <c r="BL32" s="71"/>
      <c r="BM32" s="20"/>
      <c r="BN32" s="53"/>
      <c r="BO32" s="54"/>
      <c r="BP32" s="53"/>
      <c r="BQ32" s="54"/>
      <c r="BR32" s="21"/>
      <c r="BS32" s="20"/>
      <c r="BT32" s="53"/>
      <c r="BU32" s="54"/>
      <c r="BV32" s="53"/>
      <c r="BW32" s="54"/>
      <c r="BX32" s="53"/>
      <c r="BY32" s="54"/>
      <c r="BZ32" s="22"/>
      <c r="CA32" s="55"/>
      <c r="CB32" s="56"/>
    </row>
    <row r="33" spans="2:80" ht="16.5" customHeight="1">
      <c r="B33" s="57"/>
      <c r="C33" s="58"/>
      <c r="D33" s="58"/>
      <c r="E33" s="58"/>
      <c r="F33" s="58"/>
      <c r="G33" s="58"/>
      <c r="H33" s="59"/>
      <c r="I33" s="117">
        <f>SUM(K33:K34)</f>
        <v>0</v>
      </c>
      <c r="J33" s="75"/>
      <c r="K33" s="76">
        <f>AV8</f>
        <v>0</v>
      </c>
      <c r="L33" s="77" t="s">
        <v>7</v>
      </c>
      <c r="M33" s="76">
        <f>AT8</f>
        <v>2</v>
      </c>
      <c r="N33" s="75"/>
      <c r="O33" s="117">
        <f>SUM(M33:M34)</f>
        <v>2</v>
      </c>
      <c r="P33" s="74">
        <f>SUM(R33:R34)</f>
        <v>0</v>
      </c>
      <c r="Q33" s="75"/>
      <c r="R33" s="76">
        <f>AV13</f>
        <v>0</v>
      </c>
      <c r="S33" s="77" t="s">
        <v>7</v>
      </c>
      <c r="T33" s="76">
        <f>AT13</f>
        <v>3</v>
      </c>
      <c r="U33" s="75"/>
      <c r="V33" s="78">
        <f>SUM(T33:T34)</f>
        <v>5</v>
      </c>
      <c r="W33" s="74">
        <f>SUM(Y33:Y34)</f>
        <v>2</v>
      </c>
      <c r="X33" s="75"/>
      <c r="Y33" s="76">
        <f>AV18</f>
        <v>2</v>
      </c>
      <c r="Z33" s="77" t="s">
        <v>7</v>
      </c>
      <c r="AA33" s="76">
        <f>AT18</f>
        <v>0</v>
      </c>
      <c r="AB33" s="75"/>
      <c r="AC33" s="78">
        <f>SUM(AA33:AA34)</f>
        <v>0</v>
      </c>
      <c r="AD33" s="74">
        <f>SUM(AF33:AF34)</f>
        <v>4</v>
      </c>
      <c r="AE33" s="75"/>
      <c r="AF33" s="76">
        <f>AV23</f>
        <v>4</v>
      </c>
      <c r="AG33" s="77" t="s">
        <v>7</v>
      </c>
      <c r="AH33" s="76">
        <f>AT23</f>
        <v>0</v>
      </c>
      <c r="AI33" s="75"/>
      <c r="AJ33" s="78">
        <f>SUM(AH33:AH34)</f>
        <v>0</v>
      </c>
      <c r="AK33" s="74">
        <f>SUM(AM33:AM34)</f>
        <v>0</v>
      </c>
      <c r="AL33" s="75"/>
      <c r="AM33" s="76">
        <f>AV28</f>
        <v>0</v>
      </c>
      <c r="AN33" s="77" t="s">
        <v>7</v>
      </c>
      <c r="AO33" s="76">
        <f>AT28</f>
        <v>2</v>
      </c>
      <c r="AP33" s="75"/>
      <c r="AQ33" s="78">
        <f>SUM(AO33:AO34)</f>
        <v>6</v>
      </c>
      <c r="AR33" s="114"/>
      <c r="AS33" s="115"/>
      <c r="AT33" s="115"/>
      <c r="AU33" s="115"/>
      <c r="AV33" s="115"/>
      <c r="AW33" s="115"/>
      <c r="AX33" s="116"/>
      <c r="AY33" s="74">
        <f>SUM(BA33:BA34)</f>
        <v>0</v>
      </c>
      <c r="AZ33" s="75"/>
      <c r="BA33" s="76">
        <v>0</v>
      </c>
      <c r="BB33" s="77" t="s">
        <v>7</v>
      </c>
      <c r="BC33" s="76">
        <v>0</v>
      </c>
      <c r="BD33" s="75"/>
      <c r="BE33" s="78">
        <f>SUM(BC33:BC34)</f>
        <v>1</v>
      </c>
      <c r="BF33" s="74">
        <f>SUM(BH33:BH34)</f>
        <v>0</v>
      </c>
      <c r="BG33" s="75"/>
      <c r="BH33" s="76">
        <v>0</v>
      </c>
      <c r="BI33" s="77" t="s">
        <v>7</v>
      </c>
      <c r="BJ33" s="76">
        <v>5</v>
      </c>
      <c r="BK33" s="75"/>
      <c r="BL33" s="78">
        <f>SUM(BJ33:BJ34)</f>
        <v>10</v>
      </c>
      <c r="BM33" s="20"/>
      <c r="BN33" s="53"/>
      <c r="BO33" s="54"/>
      <c r="BP33" s="53"/>
      <c r="BQ33" s="54"/>
      <c r="BR33" s="21"/>
      <c r="BS33" s="20"/>
      <c r="BT33" s="53"/>
      <c r="BU33" s="54"/>
      <c r="BV33" s="53"/>
      <c r="BW33" s="54"/>
      <c r="BX33" s="53"/>
      <c r="BY33" s="54"/>
      <c r="BZ33" s="22"/>
      <c r="CA33" s="55"/>
      <c r="CB33" s="56"/>
    </row>
    <row r="34" spans="2:80" ht="16.5" customHeight="1">
      <c r="B34" s="79"/>
      <c r="C34" s="80"/>
      <c r="D34" s="80"/>
      <c r="E34" s="80"/>
      <c r="F34" s="80"/>
      <c r="G34" s="80"/>
      <c r="H34" s="81"/>
      <c r="I34" s="118"/>
      <c r="J34" s="85"/>
      <c r="K34" s="86">
        <f>AV9</f>
        <v>0</v>
      </c>
      <c r="L34" s="87" t="s">
        <v>7</v>
      </c>
      <c r="M34" s="86">
        <f>AT9</f>
        <v>0</v>
      </c>
      <c r="N34" s="85"/>
      <c r="O34" s="118"/>
      <c r="P34" s="84"/>
      <c r="Q34" s="85"/>
      <c r="R34" s="86">
        <f>AV14</f>
        <v>0</v>
      </c>
      <c r="S34" s="87" t="s">
        <v>7</v>
      </c>
      <c r="T34" s="86">
        <f>AT14</f>
        <v>2</v>
      </c>
      <c r="U34" s="85"/>
      <c r="V34" s="88"/>
      <c r="W34" s="84"/>
      <c r="X34" s="85"/>
      <c r="Y34" s="86">
        <f>AV19</f>
        <v>0</v>
      </c>
      <c r="Z34" s="87" t="s">
        <v>7</v>
      </c>
      <c r="AA34" s="86">
        <f>AT19</f>
        <v>0</v>
      </c>
      <c r="AB34" s="85"/>
      <c r="AC34" s="88"/>
      <c r="AD34" s="84"/>
      <c r="AE34" s="85"/>
      <c r="AF34" s="86">
        <f>AV24</f>
        <v>0</v>
      </c>
      <c r="AG34" s="87" t="s">
        <v>7</v>
      </c>
      <c r="AH34" s="86">
        <f>AT24</f>
        <v>0</v>
      </c>
      <c r="AI34" s="85"/>
      <c r="AJ34" s="88"/>
      <c r="AK34" s="84"/>
      <c r="AL34" s="85"/>
      <c r="AM34" s="86">
        <f>AV29</f>
        <v>0</v>
      </c>
      <c r="AN34" s="87" t="s">
        <v>7</v>
      </c>
      <c r="AO34" s="86">
        <f>AT29</f>
        <v>4</v>
      </c>
      <c r="AP34" s="85"/>
      <c r="AQ34" s="88"/>
      <c r="AR34" s="119"/>
      <c r="AS34" s="120"/>
      <c r="AT34" s="120"/>
      <c r="AU34" s="120"/>
      <c r="AV34" s="120"/>
      <c r="AW34" s="120"/>
      <c r="AX34" s="121"/>
      <c r="AY34" s="84"/>
      <c r="AZ34" s="85"/>
      <c r="BA34" s="86">
        <v>0</v>
      </c>
      <c r="BB34" s="87" t="s">
        <v>7</v>
      </c>
      <c r="BC34" s="86">
        <v>1</v>
      </c>
      <c r="BD34" s="85"/>
      <c r="BE34" s="88"/>
      <c r="BF34" s="84"/>
      <c r="BG34" s="85"/>
      <c r="BH34" s="86">
        <v>0</v>
      </c>
      <c r="BI34" s="87" t="s">
        <v>7</v>
      </c>
      <c r="BJ34" s="86">
        <v>5</v>
      </c>
      <c r="BK34" s="85"/>
      <c r="BL34" s="88"/>
      <c r="BM34" s="89"/>
      <c r="BN34" s="90"/>
      <c r="BO34" s="91"/>
      <c r="BP34" s="90"/>
      <c r="BQ34" s="91"/>
      <c r="BR34" s="92"/>
      <c r="BS34" s="89"/>
      <c r="BT34" s="90"/>
      <c r="BU34" s="91"/>
      <c r="BV34" s="90"/>
      <c r="BW34" s="91"/>
      <c r="BX34" s="90"/>
      <c r="BY34" s="91"/>
      <c r="BZ34" s="93"/>
      <c r="CA34" s="94"/>
      <c r="CB34" s="95"/>
    </row>
    <row r="35" spans="2:80" ht="16.5" customHeight="1">
      <c r="B35" s="96" t="s">
        <v>27</v>
      </c>
      <c r="C35" s="97"/>
      <c r="D35" s="97"/>
      <c r="E35" s="97"/>
      <c r="F35" s="97"/>
      <c r="G35" s="97"/>
      <c r="H35" s="98"/>
      <c r="I35" s="50">
        <f>AY5</f>
        <v>40726</v>
      </c>
      <c r="J35" s="50"/>
      <c r="K35" s="50"/>
      <c r="L35" s="50"/>
      <c r="M35" s="50"/>
      <c r="N35" s="50"/>
      <c r="O35" s="51"/>
      <c r="P35" s="122">
        <f>AY10</f>
        <v>40726</v>
      </c>
      <c r="Q35" s="99"/>
      <c r="R35" s="99"/>
      <c r="S35" s="99"/>
      <c r="T35" s="99"/>
      <c r="U35" s="99"/>
      <c r="V35" s="100"/>
      <c r="W35" s="52">
        <f>AY15</f>
        <v>40783</v>
      </c>
      <c r="X35" s="50"/>
      <c r="Y35" s="50"/>
      <c r="Z35" s="50"/>
      <c r="AA35" s="50"/>
      <c r="AB35" s="50"/>
      <c r="AC35" s="51"/>
      <c r="AD35" s="122">
        <f>AY20</f>
        <v>40726</v>
      </c>
      <c r="AE35" s="99"/>
      <c r="AF35" s="99"/>
      <c r="AG35" s="99"/>
      <c r="AH35" s="99"/>
      <c r="AI35" s="99"/>
      <c r="AJ35" s="100"/>
      <c r="AK35" s="122">
        <f>AY25</f>
        <v>40783</v>
      </c>
      <c r="AL35" s="99"/>
      <c r="AM35" s="99"/>
      <c r="AN35" s="99"/>
      <c r="AO35" s="99"/>
      <c r="AP35" s="99"/>
      <c r="AQ35" s="100"/>
      <c r="AR35" s="122">
        <f>AY30</f>
        <v>40719</v>
      </c>
      <c r="AS35" s="99"/>
      <c r="AT35" s="99"/>
      <c r="AU35" s="99"/>
      <c r="AV35" s="99"/>
      <c r="AW35" s="99"/>
      <c r="AX35" s="100"/>
      <c r="AY35" s="101"/>
      <c r="AZ35" s="102"/>
      <c r="BA35" s="102"/>
      <c r="BB35" s="102"/>
      <c r="BC35" s="102"/>
      <c r="BD35" s="102"/>
      <c r="BE35" s="103"/>
      <c r="BF35" s="52">
        <v>40719</v>
      </c>
      <c r="BG35" s="50"/>
      <c r="BH35" s="50"/>
      <c r="BI35" s="50"/>
      <c r="BJ35" s="50"/>
      <c r="BK35" s="50"/>
      <c r="BL35" s="51"/>
      <c r="BM35" s="104">
        <f>COUNTIF(I37:BL37,"○")</f>
        <v>6</v>
      </c>
      <c r="BN35" s="105"/>
      <c r="BO35" s="106">
        <f>COUNTIF(I37:BL37,"△")</f>
        <v>0</v>
      </c>
      <c r="BP35" s="105"/>
      <c r="BQ35" s="106">
        <f>COUNTIF(I37:BL37,"●")</f>
        <v>1</v>
      </c>
      <c r="BR35" s="107"/>
      <c r="BS35" s="104">
        <f>BM35*3+BO35*1</f>
        <v>18</v>
      </c>
      <c r="BT35" s="105"/>
      <c r="BU35" s="106">
        <f>I38+P38+W38+AD38+AK38+AR38+BF38</f>
        <v>15</v>
      </c>
      <c r="BV35" s="105"/>
      <c r="BW35" s="106">
        <f>O38+V38+AC38+AJ38+AQ38+AX38+BL38</f>
        <v>5</v>
      </c>
      <c r="BX35" s="105"/>
      <c r="BY35" s="106">
        <f>BU35-BW35</f>
        <v>10</v>
      </c>
      <c r="BZ35" s="108"/>
      <c r="CA35" s="109">
        <f>RANK(BS35,$BS$5:$BT$44,0)</f>
        <v>2</v>
      </c>
      <c r="CB35" s="110"/>
    </row>
    <row r="36" spans="2:80" ht="16.5" customHeight="1">
      <c r="B36" s="57"/>
      <c r="C36" s="58"/>
      <c r="D36" s="58"/>
      <c r="E36" s="58"/>
      <c r="F36" s="58"/>
      <c r="G36" s="58"/>
      <c r="H36" s="59"/>
      <c r="I36" s="64" t="str">
        <f>AY6</f>
        <v>松山多目的運動広場</v>
      </c>
      <c r="J36" s="64"/>
      <c r="K36" s="64"/>
      <c r="L36" s="64"/>
      <c r="M36" s="64"/>
      <c r="N36" s="64"/>
      <c r="O36" s="65"/>
      <c r="P36" s="63" t="str">
        <f>AY11</f>
        <v>松山多目的運動広場</v>
      </c>
      <c r="Q36" s="64"/>
      <c r="R36" s="64"/>
      <c r="S36" s="64"/>
      <c r="T36" s="64"/>
      <c r="U36" s="64"/>
      <c r="V36" s="65"/>
      <c r="W36" s="63" t="str">
        <f>AY16</f>
        <v>松山多目的運動広場</v>
      </c>
      <c r="X36" s="64"/>
      <c r="Y36" s="64"/>
      <c r="Z36" s="64"/>
      <c r="AA36" s="64"/>
      <c r="AB36" s="64"/>
      <c r="AC36" s="65"/>
      <c r="AD36" s="63" t="str">
        <f>AY21</f>
        <v>松山多目的運動広場</v>
      </c>
      <c r="AE36" s="64"/>
      <c r="AF36" s="64"/>
      <c r="AG36" s="64"/>
      <c r="AH36" s="64"/>
      <c r="AI36" s="64"/>
      <c r="AJ36" s="65"/>
      <c r="AK36" s="125" t="str">
        <f>AY26</f>
        <v>松山多目的運動広場</v>
      </c>
      <c r="AL36" s="126"/>
      <c r="AM36" s="126"/>
      <c r="AN36" s="126"/>
      <c r="AO36" s="126"/>
      <c r="AP36" s="126"/>
      <c r="AQ36" s="127"/>
      <c r="AR36" s="63" t="str">
        <f>AY31</f>
        <v>松山多目的運動広場</v>
      </c>
      <c r="AS36" s="64"/>
      <c r="AT36" s="64"/>
      <c r="AU36" s="64"/>
      <c r="AV36" s="64"/>
      <c r="AW36" s="64"/>
      <c r="AX36" s="65"/>
      <c r="AY36" s="114"/>
      <c r="AZ36" s="115"/>
      <c r="BA36" s="115"/>
      <c r="BB36" s="115"/>
      <c r="BC36" s="115"/>
      <c r="BD36" s="115"/>
      <c r="BE36" s="116"/>
      <c r="BF36" s="63" t="s">
        <v>48</v>
      </c>
      <c r="BG36" s="64"/>
      <c r="BH36" s="64"/>
      <c r="BI36" s="64"/>
      <c r="BJ36" s="64"/>
      <c r="BK36" s="64"/>
      <c r="BL36" s="65"/>
      <c r="BM36" s="20"/>
      <c r="BN36" s="53"/>
      <c r="BO36" s="54"/>
      <c r="BP36" s="53"/>
      <c r="BQ36" s="54"/>
      <c r="BR36" s="21"/>
      <c r="BS36" s="20"/>
      <c r="BT36" s="53"/>
      <c r="BU36" s="54"/>
      <c r="BV36" s="53"/>
      <c r="BW36" s="54"/>
      <c r="BX36" s="53"/>
      <c r="BY36" s="54"/>
      <c r="BZ36" s="22"/>
      <c r="CA36" s="55"/>
      <c r="CB36" s="56"/>
    </row>
    <row r="37" spans="2:80" ht="16.5" customHeight="1">
      <c r="B37" s="57"/>
      <c r="C37" s="58"/>
      <c r="D37" s="58"/>
      <c r="E37" s="58"/>
      <c r="F37" s="58"/>
      <c r="G37" s="58"/>
      <c r="H37" s="59"/>
      <c r="I37" s="69"/>
      <c r="J37" s="69"/>
      <c r="K37" s="70" t="str">
        <f>IF(I38&gt;O38,"○",IF(I38=O38,"△","●"))</f>
        <v>○</v>
      </c>
      <c r="L37" s="70"/>
      <c r="M37" s="70"/>
      <c r="N37" s="69"/>
      <c r="O37" s="69"/>
      <c r="P37" s="68"/>
      <c r="Q37" s="69"/>
      <c r="R37" s="70" t="str">
        <f>IF(P38&gt;V38,"○",IF(P38=V38,"△","●"))</f>
        <v>○</v>
      </c>
      <c r="S37" s="70"/>
      <c r="T37" s="70"/>
      <c r="U37" s="69"/>
      <c r="V37" s="71"/>
      <c r="W37" s="68"/>
      <c r="X37" s="69"/>
      <c r="Y37" s="70" t="str">
        <f>IF(W38&gt;AC38,"○",IF(W38=AC38,"△","●"))</f>
        <v>○</v>
      </c>
      <c r="Z37" s="70"/>
      <c r="AA37" s="70"/>
      <c r="AB37" s="69"/>
      <c r="AC37" s="71"/>
      <c r="AD37" s="68"/>
      <c r="AE37" s="69"/>
      <c r="AF37" s="70" t="str">
        <f>IF(AD38&gt;AJ38,"○",IF(AD38=AJ38,"△","●"))</f>
        <v>○</v>
      </c>
      <c r="AG37" s="70"/>
      <c r="AH37" s="70"/>
      <c r="AI37" s="69"/>
      <c r="AJ37" s="71"/>
      <c r="AK37" s="68"/>
      <c r="AL37" s="69"/>
      <c r="AM37" s="70" t="str">
        <f>IF(AK38&gt;AQ38,"○",IF(AK38=AQ38,"△","●"))</f>
        <v>○</v>
      </c>
      <c r="AN37" s="70"/>
      <c r="AO37" s="70"/>
      <c r="AP37" s="69"/>
      <c r="AQ37" s="71"/>
      <c r="AR37" s="68"/>
      <c r="AS37" s="69"/>
      <c r="AT37" s="70" t="str">
        <f>IF(AR38&gt;AX38,"○",IF(AR38=AX38,"△","●"))</f>
        <v>○</v>
      </c>
      <c r="AU37" s="70"/>
      <c r="AV37" s="70"/>
      <c r="AW37" s="69"/>
      <c r="AX37" s="71"/>
      <c r="AY37" s="114"/>
      <c r="AZ37" s="115"/>
      <c r="BA37" s="115"/>
      <c r="BB37" s="115"/>
      <c r="BC37" s="115"/>
      <c r="BD37" s="115"/>
      <c r="BE37" s="116"/>
      <c r="BF37" s="68"/>
      <c r="BG37" s="69"/>
      <c r="BH37" s="70" t="str">
        <f>IF(BF38&gt;BL38,"○",IF(BF38=BL38,"△","●"))</f>
        <v>●</v>
      </c>
      <c r="BI37" s="70"/>
      <c r="BJ37" s="70"/>
      <c r="BK37" s="69"/>
      <c r="BL37" s="71"/>
      <c r="BM37" s="20"/>
      <c r="BN37" s="53"/>
      <c r="BO37" s="54"/>
      <c r="BP37" s="53"/>
      <c r="BQ37" s="54"/>
      <c r="BR37" s="21"/>
      <c r="BS37" s="20"/>
      <c r="BT37" s="53"/>
      <c r="BU37" s="54"/>
      <c r="BV37" s="53"/>
      <c r="BW37" s="54"/>
      <c r="BX37" s="53"/>
      <c r="BY37" s="54"/>
      <c r="BZ37" s="22"/>
      <c r="CA37" s="55"/>
      <c r="CB37" s="56"/>
    </row>
    <row r="38" spans="2:80" ht="16.5" customHeight="1">
      <c r="B38" s="57"/>
      <c r="C38" s="58"/>
      <c r="D38" s="58"/>
      <c r="E38" s="58"/>
      <c r="F38" s="58"/>
      <c r="G38" s="58"/>
      <c r="H38" s="59"/>
      <c r="I38" s="117">
        <f>SUM(K38:K39)</f>
        <v>1</v>
      </c>
      <c r="J38" s="75"/>
      <c r="K38" s="76">
        <f>BC8</f>
        <v>1</v>
      </c>
      <c r="L38" s="77" t="s">
        <v>46</v>
      </c>
      <c r="M38" s="76">
        <f>BA8</f>
        <v>0</v>
      </c>
      <c r="N38" s="75"/>
      <c r="O38" s="117">
        <f>SUM(M38:M39)</f>
        <v>0</v>
      </c>
      <c r="P38" s="74">
        <f>SUM(R38:R39)</f>
        <v>1</v>
      </c>
      <c r="Q38" s="75"/>
      <c r="R38" s="76">
        <f>BC13</f>
        <v>0</v>
      </c>
      <c r="S38" s="77" t="s">
        <v>46</v>
      </c>
      <c r="T38" s="76">
        <f>BA13</f>
        <v>0</v>
      </c>
      <c r="U38" s="75"/>
      <c r="V38" s="78">
        <f>SUM(T38:T39)</f>
        <v>0</v>
      </c>
      <c r="W38" s="74">
        <f>SUM(Y38:Y39)</f>
        <v>5</v>
      </c>
      <c r="X38" s="75"/>
      <c r="Y38" s="76">
        <f>BC18</f>
        <v>3</v>
      </c>
      <c r="Z38" s="77" t="s">
        <v>46</v>
      </c>
      <c r="AA38" s="76">
        <f>BA18</f>
        <v>0</v>
      </c>
      <c r="AB38" s="75"/>
      <c r="AC38" s="78">
        <f>SUM(AA38:AA39)</f>
        <v>0</v>
      </c>
      <c r="AD38" s="74">
        <f>SUM(AF38:AF39)</f>
        <v>4</v>
      </c>
      <c r="AE38" s="75"/>
      <c r="AF38" s="76">
        <f>BC23</f>
        <v>3</v>
      </c>
      <c r="AG38" s="77" t="s">
        <v>46</v>
      </c>
      <c r="AH38" s="76">
        <f>BA23</f>
        <v>2</v>
      </c>
      <c r="AI38" s="75"/>
      <c r="AJ38" s="78">
        <f>SUM(AH38:AH39)</f>
        <v>2</v>
      </c>
      <c r="AK38" s="74">
        <f>SUM(AM38:AM39)</f>
        <v>3</v>
      </c>
      <c r="AL38" s="75"/>
      <c r="AM38" s="76">
        <f>BC28</f>
        <v>2</v>
      </c>
      <c r="AN38" s="77" t="s">
        <v>46</v>
      </c>
      <c r="AO38" s="76">
        <f>BA28</f>
        <v>0</v>
      </c>
      <c r="AP38" s="75"/>
      <c r="AQ38" s="78">
        <f>SUM(AO38:AO39)</f>
        <v>0</v>
      </c>
      <c r="AR38" s="74">
        <f>SUM(AT38:AT39)</f>
        <v>1</v>
      </c>
      <c r="AS38" s="75"/>
      <c r="AT38" s="76">
        <f>BC33</f>
        <v>0</v>
      </c>
      <c r="AU38" s="77" t="s">
        <v>46</v>
      </c>
      <c r="AV38" s="76">
        <f>BA33</f>
        <v>0</v>
      </c>
      <c r="AW38" s="75"/>
      <c r="AX38" s="78">
        <f>SUM(AV38:AV39)</f>
        <v>0</v>
      </c>
      <c r="AY38" s="114"/>
      <c r="AZ38" s="115"/>
      <c r="BA38" s="115"/>
      <c r="BB38" s="115"/>
      <c r="BC38" s="115"/>
      <c r="BD38" s="115"/>
      <c r="BE38" s="116"/>
      <c r="BF38" s="74">
        <f>SUM(BH38:BH39)</f>
        <v>0</v>
      </c>
      <c r="BG38" s="75"/>
      <c r="BH38" s="76">
        <v>0</v>
      </c>
      <c r="BI38" s="77" t="s">
        <v>46</v>
      </c>
      <c r="BJ38" s="76">
        <v>2</v>
      </c>
      <c r="BK38" s="75"/>
      <c r="BL38" s="78">
        <f>SUM(BJ38:BJ39)</f>
        <v>3</v>
      </c>
      <c r="BM38" s="20"/>
      <c r="BN38" s="53"/>
      <c r="BO38" s="54"/>
      <c r="BP38" s="53"/>
      <c r="BQ38" s="54"/>
      <c r="BR38" s="21"/>
      <c r="BS38" s="20"/>
      <c r="BT38" s="53"/>
      <c r="BU38" s="54"/>
      <c r="BV38" s="53"/>
      <c r="BW38" s="54"/>
      <c r="BX38" s="53"/>
      <c r="BY38" s="54"/>
      <c r="BZ38" s="22"/>
      <c r="CA38" s="55"/>
      <c r="CB38" s="56"/>
    </row>
    <row r="39" spans="2:80" ht="16.5" customHeight="1">
      <c r="B39" s="79"/>
      <c r="C39" s="80"/>
      <c r="D39" s="80"/>
      <c r="E39" s="80"/>
      <c r="F39" s="80"/>
      <c r="G39" s="80"/>
      <c r="H39" s="81"/>
      <c r="I39" s="118"/>
      <c r="J39" s="85"/>
      <c r="K39" s="86">
        <f>BC9</f>
        <v>0</v>
      </c>
      <c r="L39" s="87" t="s">
        <v>46</v>
      </c>
      <c r="M39" s="86">
        <f>BA9</f>
        <v>0</v>
      </c>
      <c r="N39" s="85"/>
      <c r="O39" s="118"/>
      <c r="P39" s="84"/>
      <c r="Q39" s="85"/>
      <c r="R39" s="86">
        <f>BC14</f>
        <v>1</v>
      </c>
      <c r="S39" s="87" t="s">
        <v>46</v>
      </c>
      <c r="T39" s="86">
        <f>BA14</f>
        <v>0</v>
      </c>
      <c r="U39" s="85"/>
      <c r="V39" s="88"/>
      <c r="W39" s="84"/>
      <c r="X39" s="85"/>
      <c r="Y39" s="86">
        <f>BC19</f>
        <v>2</v>
      </c>
      <c r="Z39" s="87" t="s">
        <v>46</v>
      </c>
      <c r="AA39" s="86">
        <f>BA19</f>
        <v>0</v>
      </c>
      <c r="AB39" s="85"/>
      <c r="AC39" s="88"/>
      <c r="AD39" s="84"/>
      <c r="AE39" s="85"/>
      <c r="AF39" s="86">
        <f>BC24</f>
        <v>1</v>
      </c>
      <c r="AG39" s="87" t="s">
        <v>46</v>
      </c>
      <c r="AH39" s="86">
        <f>BA24</f>
        <v>0</v>
      </c>
      <c r="AI39" s="85"/>
      <c r="AJ39" s="88"/>
      <c r="AK39" s="84"/>
      <c r="AL39" s="85"/>
      <c r="AM39" s="86">
        <f>BC29</f>
        <v>1</v>
      </c>
      <c r="AN39" s="87" t="s">
        <v>46</v>
      </c>
      <c r="AO39" s="86">
        <f>BA29</f>
        <v>0</v>
      </c>
      <c r="AP39" s="85"/>
      <c r="AQ39" s="88"/>
      <c r="AR39" s="84"/>
      <c r="AS39" s="85"/>
      <c r="AT39" s="86">
        <f>BC34</f>
        <v>1</v>
      </c>
      <c r="AU39" s="87" t="s">
        <v>46</v>
      </c>
      <c r="AV39" s="86">
        <f>BA34</f>
        <v>0</v>
      </c>
      <c r="AW39" s="85"/>
      <c r="AX39" s="88"/>
      <c r="AY39" s="119"/>
      <c r="AZ39" s="120"/>
      <c r="BA39" s="120"/>
      <c r="BB39" s="120"/>
      <c r="BC39" s="120"/>
      <c r="BD39" s="120"/>
      <c r="BE39" s="121"/>
      <c r="BF39" s="84"/>
      <c r="BG39" s="85"/>
      <c r="BH39" s="86">
        <v>0</v>
      </c>
      <c r="BI39" s="87" t="s">
        <v>46</v>
      </c>
      <c r="BJ39" s="86">
        <v>1</v>
      </c>
      <c r="BK39" s="85"/>
      <c r="BL39" s="88"/>
      <c r="BM39" s="89"/>
      <c r="BN39" s="90"/>
      <c r="BO39" s="91"/>
      <c r="BP39" s="90"/>
      <c r="BQ39" s="91"/>
      <c r="BR39" s="92"/>
      <c r="BS39" s="89"/>
      <c r="BT39" s="90"/>
      <c r="BU39" s="91"/>
      <c r="BV39" s="90"/>
      <c r="BW39" s="91"/>
      <c r="BX39" s="90"/>
      <c r="BY39" s="91"/>
      <c r="BZ39" s="93"/>
      <c r="CA39" s="94"/>
      <c r="CB39" s="95"/>
    </row>
    <row r="40" spans="2:80" ht="16.5" customHeight="1">
      <c r="B40" s="96" t="s">
        <v>28</v>
      </c>
      <c r="C40" s="97"/>
      <c r="D40" s="97"/>
      <c r="E40" s="97"/>
      <c r="F40" s="97"/>
      <c r="G40" s="97"/>
      <c r="H40" s="98"/>
      <c r="I40" s="50">
        <f>BF5</f>
        <v>40740</v>
      </c>
      <c r="J40" s="50"/>
      <c r="K40" s="50"/>
      <c r="L40" s="50"/>
      <c r="M40" s="50"/>
      <c r="N40" s="50"/>
      <c r="O40" s="51"/>
      <c r="P40" s="122">
        <f>BF10</f>
        <v>40755</v>
      </c>
      <c r="Q40" s="99"/>
      <c r="R40" s="99"/>
      <c r="S40" s="99"/>
      <c r="T40" s="99"/>
      <c r="U40" s="99"/>
      <c r="V40" s="100"/>
      <c r="W40" s="122">
        <f>BF15</f>
        <v>40740</v>
      </c>
      <c r="X40" s="99"/>
      <c r="Y40" s="99"/>
      <c r="Z40" s="99"/>
      <c r="AA40" s="99"/>
      <c r="AB40" s="99"/>
      <c r="AC40" s="100"/>
      <c r="AD40" s="122">
        <f>BF20</f>
        <v>40755</v>
      </c>
      <c r="AE40" s="99"/>
      <c r="AF40" s="99"/>
      <c r="AG40" s="99"/>
      <c r="AH40" s="99"/>
      <c r="AI40" s="99"/>
      <c r="AJ40" s="100"/>
      <c r="AK40" s="122">
        <f>BF25</f>
        <v>40789</v>
      </c>
      <c r="AL40" s="99"/>
      <c r="AM40" s="99"/>
      <c r="AN40" s="99"/>
      <c r="AO40" s="99"/>
      <c r="AP40" s="99"/>
      <c r="AQ40" s="100"/>
      <c r="AR40" s="122">
        <f>BF30</f>
        <v>40719</v>
      </c>
      <c r="AS40" s="99"/>
      <c r="AT40" s="99"/>
      <c r="AU40" s="99"/>
      <c r="AV40" s="99"/>
      <c r="AW40" s="99"/>
      <c r="AX40" s="100"/>
      <c r="AY40" s="122">
        <f>BF35</f>
        <v>40719</v>
      </c>
      <c r="AZ40" s="99"/>
      <c r="BA40" s="99"/>
      <c r="BB40" s="99"/>
      <c r="BC40" s="99"/>
      <c r="BD40" s="99"/>
      <c r="BE40" s="100"/>
      <c r="BF40" s="101"/>
      <c r="BG40" s="102"/>
      <c r="BH40" s="102"/>
      <c r="BI40" s="102"/>
      <c r="BJ40" s="102"/>
      <c r="BK40" s="102"/>
      <c r="BL40" s="130"/>
      <c r="BM40" s="104">
        <f>COUNTIF(I42:BL42,"○")</f>
        <v>7</v>
      </c>
      <c r="BN40" s="105"/>
      <c r="BO40" s="106">
        <f>COUNTIF(I42:BL42,"△")</f>
        <v>0</v>
      </c>
      <c r="BP40" s="105"/>
      <c r="BQ40" s="106">
        <f>COUNTIF(I42:BE42,"●")</f>
        <v>0</v>
      </c>
      <c r="BR40" s="107"/>
      <c r="BS40" s="104">
        <f>BM40*3+BO40*1</f>
        <v>21</v>
      </c>
      <c r="BT40" s="105"/>
      <c r="BU40" s="106">
        <f>I43+P43+W43+AD43+AK43+AR43+AY43</f>
        <v>31</v>
      </c>
      <c r="BV40" s="105"/>
      <c r="BW40" s="106">
        <f>O43+V43+AC43+AJ43+AQ43+AX43+BE43</f>
        <v>0</v>
      </c>
      <c r="BX40" s="105"/>
      <c r="BY40" s="106">
        <f>BU40-BW40</f>
        <v>31</v>
      </c>
      <c r="BZ40" s="108"/>
      <c r="CA40" s="109">
        <f>RANK(BS40,$BS$5:$BT$44,0)</f>
        <v>1</v>
      </c>
      <c r="CB40" s="110"/>
    </row>
    <row r="41" spans="2:80" ht="16.5" customHeight="1">
      <c r="B41" s="57"/>
      <c r="C41" s="58"/>
      <c r="D41" s="58"/>
      <c r="E41" s="58"/>
      <c r="F41" s="58"/>
      <c r="G41" s="58"/>
      <c r="H41" s="59"/>
      <c r="I41" s="64" t="str">
        <f>BF6</f>
        <v>松陵小グラウンド</v>
      </c>
      <c r="J41" s="64"/>
      <c r="K41" s="64"/>
      <c r="L41" s="64"/>
      <c r="M41" s="64"/>
      <c r="N41" s="64"/>
      <c r="O41" s="65"/>
      <c r="P41" s="63" t="str">
        <f>BF11</f>
        <v>港南小グラウンド</v>
      </c>
      <c r="Q41" s="64"/>
      <c r="R41" s="64"/>
      <c r="S41" s="64"/>
      <c r="T41" s="64"/>
      <c r="U41" s="64"/>
      <c r="V41" s="65"/>
      <c r="W41" s="63" t="str">
        <f>BF16</f>
        <v>松陵小グラウンド</v>
      </c>
      <c r="X41" s="64"/>
      <c r="Y41" s="64"/>
      <c r="Z41" s="64"/>
      <c r="AA41" s="64"/>
      <c r="AB41" s="64"/>
      <c r="AC41" s="65"/>
      <c r="AD41" s="63" t="str">
        <f>BF21</f>
        <v>港南小グラウンド</v>
      </c>
      <c r="AE41" s="64"/>
      <c r="AF41" s="64"/>
      <c r="AG41" s="64"/>
      <c r="AH41" s="64"/>
      <c r="AI41" s="64"/>
      <c r="AJ41" s="65"/>
      <c r="AK41" s="63" t="str">
        <f>BF26</f>
        <v>松陵小グラウンド</v>
      </c>
      <c r="AL41" s="64"/>
      <c r="AM41" s="64"/>
      <c r="AN41" s="64"/>
      <c r="AO41" s="64"/>
      <c r="AP41" s="64"/>
      <c r="AQ41" s="65"/>
      <c r="AR41" s="63" t="str">
        <f>BF31</f>
        <v>松山多目的運動広場</v>
      </c>
      <c r="AS41" s="64"/>
      <c r="AT41" s="64"/>
      <c r="AU41" s="64"/>
      <c r="AV41" s="64"/>
      <c r="AW41" s="64"/>
      <c r="AX41" s="65"/>
      <c r="AY41" s="63" t="str">
        <f>BF36</f>
        <v>松山多目的運動広場</v>
      </c>
      <c r="AZ41" s="64"/>
      <c r="BA41" s="64"/>
      <c r="BB41" s="64"/>
      <c r="BC41" s="64"/>
      <c r="BD41" s="64"/>
      <c r="BE41" s="65"/>
      <c r="BF41" s="114"/>
      <c r="BG41" s="115"/>
      <c r="BH41" s="115"/>
      <c r="BI41" s="115"/>
      <c r="BJ41" s="115"/>
      <c r="BK41" s="115"/>
      <c r="BL41" s="131"/>
      <c r="BM41" s="20"/>
      <c r="BN41" s="53"/>
      <c r="BO41" s="54"/>
      <c r="BP41" s="53"/>
      <c r="BQ41" s="54"/>
      <c r="BR41" s="21"/>
      <c r="BS41" s="20"/>
      <c r="BT41" s="53"/>
      <c r="BU41" s="54"/>
      <c r="BV41" s="53"/>
      <c r="BW41" s="54"/>
      <c r="BX41" s="53"/>
      <c r="BY41" s="54"/>
      <c r="BZ41" s="22"/>
      <c r="CA41" s="55"/>
      <c r="CB41" s="56"/>
    </row>
    <row r="42" spans="2:80" ht="16.5" customHeight="1">
      <c r="B42" s="57"/>
      <c r="C42" s="58"/>
      <c r="D42" s="58"/>
      <c r="E42" s="58"/>
      <c r="F42" s="58"/>
      <c r="G42" s="58"/>
      <c r="H42" s="59"/>
      <c r="I42" s="69"/>
      <c r="J42" s="69"/>
      <c r="K42" s="70" t="str">
        <f>IF(I43&gt;O43,"○",IF(I43=O43,"△","●"))</f>
        <v>○</v>
      </c>
      <c r="L42" s="70"/>
      <c r="M42" s="70"/>
      <c r="N42" s="69"/>
      <c r="O42" s="69"/>
      <c r="P42" s="68"/>
      <c r="Q42" s="69"/>
      <c r="R42" s="70" t="str">
        <f>IF(P43&gt;V43,"○",IF(P43=V43,"△","●"))</f>
        <v>○</v>
      </c>
      <c r="S42" s="70"/>
      <c r="T42" s="70"/>
      <c r="U42" s="69"/>
      <c r="V42" s="71"/>
      <c r="W42" s="68"/>
      <c r="X42" s="69"/>
      <c r="Y42" s="70" t="str">
        <f>IF(W43&gt;AC43,"○",IF(W43=AC43,"△","●"))</f>
        <v>○</v>
      </c>
      <c r="Z42" s="70"/>
      <c r="AA42" s="70"/>
      <c r="AB42" s="69"/>
      <c r="AC42" s="71"/>
      <c r="AD42" s="68"/>
      <c r="AE42" s="69"/>
      <c r="AF42" s="70" t="str">
        <f>IF(AD43&gt;AJ43,"○",IF(AD43=AJ43,"△","●"))</f>
        <v>○</v>
      </c>
      <c r="AG42" s="70"/>
      <c r="AH42" s="70"/>
      <c r="AI42" s="69"/>
      <c r="AJ42" s="71"/>
      <c r="AK42" s="68"/>
      <c r="AL42" s="69"/>
      <c r="AM42" s="70" t="str">
        <f>IF(AK43&gt;AQ43,"○",IF(AK43=AQ43,"△","●"))</f>
        <v>○</v>
      </c>
      <c r="AN42" s="70"/>
      <c r="AO42" s="70"/>
      <c r="AP42" s="69"/>
      <c r="AQ42" s="71"/>
      <c r="AR42" s="68"/>
      <c r="AS42" s="69"/>
      <c r="AT42" s="70" t="str">
        <f>IF(AR43&gt;AX43,"○",IF(AR43=AX43,"△","●"))</f>
        <v>○</v>
      </c>
      <c r="AU42" s="70"/>
      <c r="AV42" s="70"/>
      <c r="AW42" s="69"/>
      <c r="AX42" s="71"/>
      <c r="AY42" s="68"/>
      <c r="AZ42" s="69"/>
      <c r="BA42" s="70" t="str">
        <f>IF(AY43&gt;BE43,"○",IF(AY43=BE43,"△","●"))</f>
        <v>○</v>
      </c>
      <c r="BB42" s="70"/>
      <c r="BC42" s="70"/>
      <c r="BD42" s="69"/>
      <c r="BE42" s="71"/>
      <c r="BF42" s="114"/>
      <c r="BG42" s="115"/>
      <c r="BH42" s="115"/>
      <c r="BI42" s="115"/>
      <c r="BJ42" s="115"/>
      <c r="BK42" s="115"/>
      <c r="BL42" s="131"/>
      <c r="BM42" s="20"/>
      <c r="BN42" s="53"/>
      <c r="BO42" s="54"/>
      <c r="BP42" s="53"/>
      <c r="BQ42" s="54"/>
      <c r="BR42" s="21"/>
      <c r="BS42" s="20"/>
      <c r="BT42" s="53"/>
      <c r="BU42" s="54"/>
      <c r="BV42" s="53"/>
      <c r="BW42" s="54"/>
      <c r="BX42" s="53"/>
      <c r="BY42" s="54"/>
      <c r="BZ42" s="22"/>
      <c r="CA42" s="55"/>
      <c r="CB42" s="56"/>
    </row>
    <row r="43" spans="2:80" ht="16.5" customHeight="1">
      <c r="B43" s="57"/>
      <c r="C43" s="58"/>
      <c r="D43" s="58"/>
      <c r="E43" s="58"/>
      <c r="F43" s="58"/>
      <c r="G43" s="58"/>
      <c r="H43" s="59"/>
      <c r="I43" s="117">
        <f>SUM(K43:K44)</f>
        <v>3</v>
      </c>
      <c r="J43" s="75"/>
      <c r="K43" s="76">
        <f>BJ8</f>
        <v>2</v>
      </c>
      <c r="L43" s="77" t="s">
        <v>46</v>
      </c>
      <c r="M43" s="76">
        <f>BH8</f>
        <v>0</v>
      </c>
      <c r="N43" s="75"/>
      <c r="O43" s="117">
        <f>SUM(M43:M44)</f>
        <v>0</v>
      </c>
      <c r="P43" s="74">
        <f>SUM(R43:R44)</f>
        <v>3</v>
      </c>
      <c r="Q43" s="75"/>
      <c r="R43" s="76">
        <f>BJ13</f>
        <v>2</v>
      </c>
      <c r="S43" s="77" t="s">
        <v>46</v>
      </c>
      <c r="T43" s="76">
        <f>BH13</f>
        <v>0</v>
      </c>
      <c r="U43" s="75"/>
      <c r="V43" s="78">
        <f>SUM(T43:T44)</f>
        <v>0</v>
      </c>
      <c r="W43" s="74">
        <f>SUM(Y43:Y44)</f>
        <v>8</v>
      </c>
      <c r="X43" s="75"/>
      <c r="Y43" s="76">
        <f>BJ18</f>
        <v>4</v>
      </c>
      <c r="Z43" s="77" t="s">
        <v>46</v>
      </c>
      <c r="AA43" s="76">
        <f>BH18</f>
        <v>0</v>
      </c>
      <c r="AB43" s="75"/>
      <c r="AC43" s="78">
        <f>SUM(AA43:AA44)</f>
        <v>0</v>
      </c>
      <c r="AD43" s="74">
        <f>SUM(AF43:AF44)</f>
        <v>3</v>
      </c>
      <c r="AE43" s="75"/>
      <c r="AF43" s="76">
        <f>BJ23</f>
        <v>2</v>
      </c>
      <c r="AG43" s="77" t="s">
        <v>46</v>
      </c>
      <c r="AH43" s="76">
        <f>BH23</f>
        <v>0</v>
      </c>
      <c r="AI43" s="75"/>
      <c r="AJ43" s="78">
        <f>SUM(AH43:AH44)</f>
        <v>0</v>
      </c>
      <c r="AK43" s="74">
        <f>SUM(AM43:AM44)</f>
        <v>1</v>
      </c>
      <c r="AL43" s="75"/>
      <c r="AM43" s="76">
        <f>BJ28</f>
        <v>1</v>
      </c>
      <c r="AN43" s="77" t="s">
        <v>46</v>
      </c>
      <c r="AO43" s="76">
        <f>BH28</f>
        <v>0</v>
      </c>
      <c r="AP43" s="75"/>
      <c r="AQ43" s="78">
        <f>SUM(AO43:AO44)</f>
        <v>0</v>
      </c>
      <c r="AR43" s="74">
        <f>SUM(AT43:AT44)</f>
        <v>10</v>
      </c>
      <c r="AS43" s="75"/>
      <c r="AT43" s="76">
        <f>BJ33</f>
        <v>5</v>
      </c>
      <c r="AU43" s="77" t="s">
        <v>46</v>
      </c>
      <c r="AV43" s="76">
        <f>BH33</f>
        <v>0</v>
      </c>
      <c r="AW43" s="75"/>
      <c r="AX43" s="78">
        <f>SUM(AV43:AV44)</f>
        <v>0</v>
      </c>
      <c r="AY43" s="74">
        <f>SUM(BA43:BA44)</f>
        <v>3</v>
      </c>
      <c r="AZ43" s="75"/>
      <c r="BA43" s="76">
        <f>BJ38</f>
        <v>2</v>
      </c>
      <c r="BB43" s="77" t="s">
        <v>46</v>
      </c>
      <c r="BC43" s="76">
        <f>BH38</f>
        <v>0</v>
      </c>
      <c r="BD43" s="75"/>
      <c r="BE43" s="78">
        <f>SUM(BC43:BC44)</f>
        <v>0</v>
      </c>
      <c r="BF43" s="114"/>
      <c r="BG43" s="115"/>
      <c r="BH43" s="115"/>
      <c r="BI43" s="115"/>
      <c r="BJ43" s="115"/>
      <c r="BK43" s="115"/>
      <c r="BL43" s="131"/>
      <c r="BM43" s="20"/>
      <c r="BN43" s="53"/>
      <c r="BO43" s="54"/>
      <c r="BP43" s="53"/>
      <c r="BQ43" s="54"/>
      <c r="BR43" s="21"/>
      <c r="BS43" s="20"/>
      <c r="BT43" s="53"/>
      <c r="BU43" s="54"/>
      <c r="BV43" s="53"/>
      <c r="BW43" s="54"/>
      <c r="BX43" s="53"/>
      <c r="BY43" s="54"/>
      <c r="BZ43" s="22"/>
      <c r="CA43" s="55"/>
      <c r="CB43" s="56"/>
    </row>
    <row r="44" spans="2:80" ht="16.5" customHeight="1" thickBot="1">
      <c r="B44" s="132"/>
      <c r="C44" s="133"/>
      <c r="D44" s="133"/>
      <c r="E44" s="133"/>
      <c r="F44" s="133"/>
      <c r="G44" s="133"/>
      <c r="H44" s="134"/>
      <c r="I44" s="135"/>
      <c r="J44" s="136"/>
      <c r="K44" s="137">
        <f>BJ9</f>
        <v>1</v>
      </c>
      <c r="L44" s="138" t="s">
        <v>46</v>
      </c>
      <c r="M44" s="137">
        <f>BH9</f>
        <v>0</v>
      </c>
      <c r="N44" s="136"/>
      <c r="O44" s="135"/>
      <c r="P44" s="139"/>
      <c r="Q44" s="136"/>
      <c r="R44" s="137">
        <f>BJ14</f>
        <v>1</v>
      </c>
      <c r="S44" s="138" t="s">
        <v>46</v>
      </c>
      <c r="T44" s="137">
        <f>BH14</f>
        <v>0</v>
      </c>
      <c r="U44" s="136"/>
      <c r="V44" s="140"/>
      <c r="W44" s="139"/>
      <c r="X44" s="136"/>
      <c r="Y44" s="137">
        <f>BJ19</f>
        <v>4</v>
      </c>
      <c r="Z44" s="138" t="s">
        <v>46</v>
      </c>
      <c r="AA44" s="137">
        <f>BH19</f>
        <v>0</v>
      </c>
      <c r="AB44" s="136"/>
      <c r="AC44" s="140"/>
      <c r="AD44" s="139"/>
      <c r="AE44" s="136"/>
      <c r="AF44" s="137">
        <f>BJ24</f>
        <v>1</v>
      </c>
      <c r="AG44" s="138" t="s">
        <v>46</v>
      </c>
      <c r="AH44" s="137">
        <f>BH24</f>
        <v>0</v>
      </c>
      <c r="AI44" s="136"/>
      <c r="AJ44" s="140"/>
      <c r="AK44" s="139"/>
      <c r="AL44" s="136"/>
      <c r="AM44" s="137">
        <f>BJ29</f>
        <v>0</v>
      </c>
      <c r="AN44" s="138" t="s">
        <v>46</v>
      </c>
      <c r="AO44" s="137">
        <f>BH29</f>
        <v>0</v>
      </c>
      <c r="AP44" s="136"/>
      <c r="AQ44" s="140"/>
      <c r="AR44" s="139"/>
      <c r="AS44" s="136"/>
      <c r="AT44" s="137">
        <f>BJ34</f>
        <v>5</v>
      </c>
      <c r="AU44" s="138" t="s">
        <v>46</v>
      </c>
      <c r="AV44" s="137">
        <f>BH34</f>
        <v>0</v>
      </c>
      <c r="AW44" s="136"/>
      <c r="AX44" s="140"/>
      <c r="AY44" s="139"/>
      <c r="AZ44" s="136"/>
      <c r="BA44" s="137">
        <f>BJ39</f>
        <v>1</v>
      </c>
      <c r="BB44" s="138" t="s">
        <v>46</v>
      </c>
      <c r="BC44" s="137">
        <f>BH39</f>
        <v>0</v>
      </c>
      <c r="BD44" s="136"/>
      <c r="BE44" s="140"/>
      <c r="BF44" s="141"/>
      <c r="BG44" s="142"/>
      <c r="BH44" s="142"/>
      <c r="BI44" s="142"/>
      <c r="BJ44" s="142"/>
      <c r="BK44" s="142"/>
      <c r="BL44" s="143"/>
      <c r="BM44" s="32"/>
      <c r="BN44" s="144"/>
      <c r="BO44" s="145"/>
      <c r="BP44" s="144"/>
      <c r="BQ44" s="145"/>
      <c r="BR44" s="33"/>
      <c r="BS44" s="32"/>
      <c r="BT44" s="144"/>
      <c r="BU44" s="145"/>
      <c r="BV44" s="144"/>
      <c r="BW44" s="145"/>
      <c r="BX44" s="144"/>
      <c r="BY44" s="145"/>
      <c r="BZ44" s="34"/>
      <c r="CA44" s="146"/>
      <c r="CB44" s="147"/>
    </row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382">
    <mergeCell ref="AR2:AX4"/>
    <mergeCell ref="AY2:BE4"/>
    <mergeCell ref="B2:H4"/>
    <mergeCell ref="I2:O4"/>
    <mergeCell ref="P2:V4"/>
    <mergeCell ref="W2:AC4"/>
    <mergeCell ref="AD2:AJ4"/>
    <mergeCell ref="AK2:AQ4"/>
    <mergeCell ref="P5:V5"/>
    <mergeCell ref="W5:AC5"/>
    <mergeCell ref="I7:O9"/>
    <mergeCell ref="R7:T7"/>
    <mergeCell ref="Y7:AA7"/>
    <mergeCell ref="I6:O6"/>
    <mergeCell ref="P6:V6"/>
    <mergeCell ref="W6:AC6"/>
    <mergeCell ref="AC8:AC9"/>
    <mergeCell ref="W8:W9"/>
    <mergeCell ref="AR5:AX5"/>
    <mergeCell ref="BY2:BZ4"/>
    <mergeCell ref="BO2:BP4"/>
    <mergeCell ref="BQ2:BR4"/>
    <mergeCell ref="BS2:BT4"/>
    <mergeCell ref="BU2:BV4"/>
    <mergeCell ref="BU5:BV9"/>
    <mergeCell ref="BW5:BX9"/>
    <mergeCell ref="AY8:AY9"/>
    <mergeCell ref="BF2:BL4"/>
    <mergeCell ref="AD5:AJ5"/>
    <mergeCell ref="AK5:AQ5"/>
    <mergeCell ref="AY5:BE5"/>
    <mergeCell ref="BH7:BJ7"/>
    <mergeCell ref="BF6:BL6"/>
    <mergeCell ref="BA7:BC7"/>
    <mergeCell ref="AY6:BE6"/>
    <mergeCell ref="AT7:AV7"/>
    <mergeCell ref="AR6:AX6"/>
    <mergeCell ref="BF5:BL5"/>
    <mergeCell ref="CA2:CB4"/>
    <mergeCell ref="BW2:BX4"/>
    <mergeCell ref="BM5:BN9"/>
    <mergeCell ref="BO5:BP9"/>
    <mergeCell ref="BQ5:BR9"/>
    <mergeCell ref="BS5:BT9"/>
    <mergeCell ref="CA5:CB9"/>
    <mergeCell ref="BY5:BZ9"/>
    <mergeCell ref="BM2:BN4"/>
    <mergeCell ref="B5:H9"/>
    <mergeCell ref="I5:O5"/>
    <mergeCell ref="AD6:AJ6"/>
    <mergeCell ref="AK6:AQ6"/>
    <mergeCell ref="AM7:AO7"/>
    <mergeCell ref="AD8:AD9"/>
    <mergeCell ref="AJ8:AJ9"/>
    <mergeCell ref="P8:P9"/>
    <mergeCell ref="V8:V9"/>
    <mergeCell ref="AF7:AH7"/>
    <mergeCell ref="B10:H14"/>
    <mergeCell ref="I10:O10"/>
    <mergeCell ref="P10:V14"/>
    <mergeCell ref="W10:AC10"/>
    <mergeCell ref="I11:O11"/>
    <mergeCell ref="W11:AC11"/>
    <mergeCell ref="I13:I14"/>
    <mergeCell ref="O13:O14"/>
    <mergeCell ref="BL8:BL9"/>
    <mergeCell ref="AX8:AX9"/>
    <mergeCell ref="AK8:AK9"/>
    <mergeCell ref="AQ8:AQ9"/>
    <mergeCell ref="BE8:BE9"/>
    <mergeCell ref="BF8:BF9"/>
    <mergeCell ref="AR8:AR9"/>
    <mergeCell ref="BQ10:BR14"/>
    <mergeCell ref="AY10:BE10"/>
    <mergeCell ref="AY13:AY14"/>
    <mergeCell ref="BE13:BE14"/>
    <mergeCell ref="AY11:BE11"/>
    <mergeCell ref="BF10:BL10"/>
    <mergeCell ref="K17:M17"/>
    <mergeCell ref="AF17:AH17"/>
    <mergeCell ref="AK11:AQ11"/>
    <mergeCell ref="W13:W14"/>
    <mergeCell ref="AC13:AC14"/>
    <mergeCell ref="AD15:AJ15"/>
    <mergeCell ref="AD13:AD14"/>
    <mergeCell ref="AK15:AQ15"/>
    <mergeCell ref="K12:M12"/>
    <mergeCell ref="Y12:AA12"/>
    <mergeCell ref="AF12:AH12"/>
    <mergeCell ref="BY10:BZ14"/>
    <mergeCell ref="AX13:AX14"/>
    <mergeCell ref="AD10:AJ10"/>
    <mergeCell ref="BH12:BJ12"/>
    <mergeCell ref="AR11:AX11"/>
    <mergeCell ref="BF11:BL11"/>
    <mergeCell ref="BW10:BX14"/>
    <mergeCell ref="BM10:BN14"/>
    <mergeCell ref="BO10:BP14"/>
    <mergeCell ref="CA10:CB14"/>
    <mergeCell ref="AM12:AO12"/>
    <mergeCell ref="AT12:AV12"/>
    <mergeCell ref="BA12:BC12"/>
    <mergeCell ref="BS10:BT14"/>
    <mergeCell ref="BF13:BF14"/>
    <mergeCell ref="BU10:BV14"/>
    <mergeCell ref="AR10:AX10"/>
    <mergeCell ref="AK10:AQ10"/>
    <mergeCell ref="AR13:AR14"/>
    <mergeCell ref="AR15:AX15"/>
    <mergeCell ref="AD11:AJ11"/>
    <mergeCell ref="BF18:BF19"/>
    <mergeCell ref="BF16:BL16"/>
    <mergeCell ref="AJ13:AJ14"/>
    <mergeCell ref="AK13:AK14"/>
    <mergeCell ref="AQ13:AQ14"/>
    <mergeCell ref="BL13:BL14"/>
    <mergeCell ref="AR16:AX16"/>
    <mergeCell ref="AR18:AR19"/>
    <mergeCell ref="BL18:BL19"/>
    <mergeCell ref="BY15:BZ19"/>
    <mergeCell ref="AY18:AY19"/>
    <mergeCell ref="BE18:BE19"/>
    <mergeCell ref="BA17:BC17"/>
    <mergeCell ref="BH17:BJ17"/>
    <mergeCell ref="AY16:BE16"/>
    <mergeCell ref="P18:P19"/>
    <mergeCell ref="CA15:CB19"/>
    <mergeCell ref="BU15:BV19"/>
    <mergeCell ref="BW15:BX19"/>
    <mergeCell ref="AY15:BE15"/>
    <mergeCell ref="BF15:BL15"/>
    <mergeCell ref="BM15:BN19"/>
    <mergeCell ref="BO15:BP19"/>
    <mergeCell ref="BQ15:BR19"/>
    <mergeCell ref="BS15:BT19"/>
    <mergeCell ref="AD20:AJ24"/>
    <mergeCell ref="B15:H19"/>
    <mergeCell ref="I15:O15"/>
    <mergeCell ref="P15:V15"/>
    <mergeCell ref="W15:AC19"/>
    <mergeCell ref="I16:O16"/>
    <mergeCell ref="P16:V16"/>
    <mergeCell ref="R17:T17"/>
    <mergeCell ref="I18:I19"/>
    <mergeCell ref="O18:O19"/>
    <mergeCell ref="V18:V19"/>
    <mergeCell ref="AD16:AJ16"/>
    <mergeCell ref="AK16:AQ16"/>
    <mergeCell ref="AD18:AD19"/>
    <mergeCell ref="AJ18:AJ19"/>
    <mergeCell ref="AM17:AO17"/>
    <mergeCell ref="AK18:AK19"/>
    <mergeCell ref="AQ18:AQ19"/>
    <mergeCell ref="AX18:AX19"/>
    <mergeCell ref="AT17:AV17"/>
    <mergeCell ref="B20:H24"/>
    <mergeCell ref="I20:O20"/>
    <mergeCell ref="P20:V20"/>
    <mergeCell ref="W20:AC20"/>
    <mergeCell ref="W23:W24"/>
    <mergeCell ref="AC23:AC24"/>
    <mergeCell ref="K22:M22"/>
    <mergeCell ref="AX23:AX24"/>
    <mergeCell ref="BO20:BP24"/>
    <mergeCell ref="BQ20:BR24"/>
    <mergeCell ref="BF21:BL21"/>
    <mergeCell ref="BS20:BT24"/>
    <mergeCell ref="I23:I24"/>
    <mergeCell ref="O23:O24"/>
    <mergeCell ref="AM22:AO22"/>
    <mergeCell ref="AK20:AQ20"/>
    <mergeCell ref="AR20:AX20"/>
    <mergeCell ref="AQ23:AQ24"/>
    <mergeCell ref="I21:O21"/>
    <mergeCell ref="P21:V21"/>
    <mergeCell ref="W21:AC21"/>
    <mergeCell ref="AK21:AQ21"/>
    <mergeCell ref="AR21:AX21"/>
    <mergeCell ref="BF23:BF24"/>
    <mergeCell ref="P23:P24"/>
    <mergeCell ref="V23:V24"/>
    <mergeCell ref="AR23:AR24"/>
    <mergeCell ref="R22:T22"/>
    <mergeCell ref="AC28:AC29"/>
    <mergeCell ref="Y22:AA22"/>
    <mergeCell ref="AK23:AK24"/>
    <mergeCell ref="AR26:AX26"/>
    <mergeCell ref="AT22:AV22"/>
    <mergeCell ref="AR28:AR29"/>
    <mergeCell ref="W25:AC25"/>
    <mergeCell ref="AR25:AX25"/>
    <mergeCell ref="Y27:AA27"/>
    <mergeCell ref="AD26:AJ26"/>
    <mergeCell ref="BH27:BJ27"/>
    <mergeCell ref="AY25:BE25"/>
    <mergeCell ref="CA25:CB29"/>
    <mergeCell ref="BL23:BL24"/>
    <mergeCell ref="BF20:BL20"/>
    <mergeCell ref="BM20:BN24"/>
    <mergeCell ref="AY21:BE21"/>
    <mergeCell ref="BE23:BE24"/>
    <mergeCell ref="BA22:BC22"/>
    <mergeCell ref="CA20:CB24"/>
    <mergeCell ref="AF27:AH27"/>
    <mergeCell ref="BS25:BT29"/>
    <mergeCell ref="BY25:BZ29"/>
    <mergeCell ref="BA27:BC27"/>
    <mergeCell ref="AJ28:AJ29"/>
    <mergeCell ref="AD25:AJ25"/>
    <mergeCell ref="BF26:BL26"/>
    <mergeCell ref="BM25:BN29"/>
    <mergeCell ref="BF28:BF29"/>
    <mergeCell ref="AY26:BE26"/>
    <mergeCell ref="B25:H29"/>
    <mergeCell ref="I25:O25"/>
    <mergeCell ref="P25:V25"/>
    <mergeCell ref="O28:O29"/>
    <mergeCell ref="P28:P29"/>
    <mergeCell ref="V28:V29"/>
    <mergeCell ref="BY20:BZ24"/>
    <mergeCell ref="BW25:BX29"/>
    <mergeCell ref="AT27:AV27"/>
    <mergeCell ref="BO25:BP29"/>
    <mergeCell ref="BU20:BV24"/>
    <mergeCell ref="BW20:BX24"/>
    <mergeCell ref="BH22:BJ22"/>
    <mergeCell ref="AY23:AY24"/>
    <mergeCell ref="AY20:BE20"/>
    <mergeCell ref="BF25:BL25"/>
    <mergeCell ref="BQ25:BR29"/>
    <mergeCell ref="BU25:BV29"/>
    <mergeCell ref="I26:O26"/>
    <mergeCell ref="P26:V26"/>
    <mergeCell ref="W26:AC26"/>
    <mergeCell ref="W28:W29"/>
    <mergeCell ref="R27:T27"/>
    <mergeCell ref="I28:I29"/>
    <mergeCell ref="K27:M27"/>
    <mergeCell ref="AK25:AQ29"/>
    <mergeCell ref="BL28:BL29"/>
    <mergeCell ref="AD30:AJ30"/>
    <mergeCell ref="AD28:AD29"/>
    <mergeCell ref="BH32:BJ32"/>
    <mergeCell ref="BE28:BE29"/>
    <mergeCell ref="AM32:AO32"/>
    <mergeCell ref="AF32:AH32"/>
    <mergeCell ref="AY28:AY29"/>
    <mergeCell ref="AX28:AX29"/>
    <mergeCell ref="BF33:BF34"/>
    <mergeCell ref="P30:V30"/>
    <mergeCell ref="W30:AC30"/>
    <mergeCell ref="Y32:AA32"/>
    <mergeCell ref="BQ30:BR34"/>
    <mergeCell ref="AD31:AJ31"/>
    <mergeCell ref="B35:H39"/>
    <mergeCell ref="I35:O35"/>
    <mergeCell ref="AJ33:AJ34"/>
    <mergeCell ref="W33:W34"/>
    <mergeCell ref="AC33:AC34"/>
    <mergeCell ref="B30:H34"/>
    <mergeCell ref="I30:O30"/>
    <mergeCell ref="I38:I39"/>
    <mergeCell ref="W38:W39"/>
    <mergeCell ref="P31:V31"/>
    <mergeCell ref="CA30:CB34"/>
    <mergeCell ref="AK30:AQ30"/>
    <mergeCell ref="AR30:AX34"/>
    <mergeCell ref="AY30:BE30"/>
    <mergeCell ref="BF30:BL30"/>
    <mergeCell ref="BM30:BN34"/>
    <mergeCell ref="BS30:BT34"/>
    <mergeCell ref="BU30:BV34"/>
    <mergeCell ref="BW30:BX34"/>
    <mergeCell ref="BO30:BP34"/>
    <mergeCell ref="P35:V35"/>
    <mergeCell ref="BY30:BZ34"/>
    <mergeCell ref="AD33:AD34"/>
    <mergeCell ref="AQ33:AQ34"/>
    <mergeCell ref="BF31:BL31"/>
    <mergeCell ref="BL33:BL34"/>
    <mergeCell ref="BS35:BT39"/>
    <mergeCell ref="BU35:BV39"/>
    <mergeCell ref="AD35:AJ35"/>
    <mergeCell ref="AK35:AQ35"/>
    <mergeCell ref="AD36:AJ36"/>
    <mergeCell ref="AK36:AQ36"/>
    <mergeCell ref="AK33:AK34"/>
    <mergeCell ref="AY31:BE31"/>
    <mergeCell ref="AK31:AQ31"/>
    <mergeCell ref="BE33:BE34"/>
    <mergeCell ref="BA32:BC32"/>
    <mergeCell ref="AY35:BE39"/>
    <mergeCell ref="AX38:AX39"/>
    <mergeCell ref="AM37:AO37"/>
    <mergeCell ref="BW35:BX39"/>
    <mergeCell ref="BY35:BZ39"/>
    <mergeCell ref="I31:O31"/>
    <mergeCell ref="W31:AC31"/>
    <mergeCell ref="P33:P34"/>
    <mergeCell ref="V33:V34"/>
    <mergeCell ref="K32:M32"/>
    <mergeCell ref="R32:T32"/>
    <mergeCell ref="I33:I34"/>
    <mergeCell ref="O33:O34"/>
    <mergeCell ref="P38:P39"/>
    <mergeCell ref="R37:T37"/>
    <mergeCell ref="AF37:AH37"/>
    <mergeCell ref="AR36:AX36"/>
    <mergeCell ref="AY33:AY34"/>
    <mergeCell ref="CA35:CB39"/>
    <mergeCell ref="AR35:AX35"/>
    <mergeCell ref="AR38:AR39"/>
    <mergeCell ref="BF38:BF39"/>
    <mergeCell ref="BL38:BL39"/>
    <mergeCell ref="V38:V39"/>
    <mergeCell ref="AD38:AD39"/>
    <mergeCell ref="AJ38:AJ39"/>
    <mergeCell ref="K37:M37"/>
    <mergeCell ref="AC38:AC39"/>
    <mergeCell ref="I36:O36"/>
    <mergeCell ref="P36:V36"/>
    <mergeCell ref="W36:AC36"/>
    <mergeCell ref="Y37:AA37"/>
    <mergeCell ref="O38:O39"/>
    <mergeCell ref="AC43:AC44"/>
    <mergeCell ref="AK40:AQ40"/>
    <mergeCell ref="AR41:AX41"/>
    <mergeCell ref="AQ38:AQ39"/>
    <mergeCell ref="W35:AC35"/>
    <mergeCell ref="R42:T42"/>
    <mergeCell ref="Y42:AA42"/>
    <mergeCell ref="AF42:AH42"/>
    <mergeCell ref="AD40:AJ40"/>
    <mergeCell ref="AK38:AK39"/>
    <mergeCell ref="BF35:BL35"/>
    <mergeCell ref="BM35:BN39"/>
    <mergeCell ref="BO35:BP39"/>
    <mergeCell ref="BQ35:BR39"/>
    <mergeCell ref="BF36:BL36"/>
    <mergeCell ref="AQ43:AQ44"/>
    <mergeCell ref="AR43:AR44"/>
    <mergeCell ref="BH37:BJ37"/>
    <mergeCell ref="AT37:AV37"/>
    <mergeCell ref="B40:H44"/>
    <mergeCell ref="I40:O40"/>
    <mergeCell ref="P40:V40"/>
    <mergeCell ref="W40:AC40"/>
    <mergeCell ref="I43:I44"/>
    <mergeCell ref="O43:O44"/>
    <mergeCell ref="P43:P44"/>
    <mergeCell ref="V43:V44"/>
    <mergeCell ref="K42:M42"/>
    <mergeCell ref="W43:W44"/>
    <mergeCell ref="BW40:BX44"/>
    <mergeCell ref="BF40:BL44"/>
    <mergeCell ref="BM40:BN44"/>
    <mergeCell ref="BO40:BP44"/>
    <mergeCell ref="BQ40:BR44"/>
    <mergeCell ref="AY40:BE40"/>
    <mergeCell ref="AY41:BE41"/>
    <mergeCell ref="BE43:BE44"/>
    <mergeCell ref="BA42:BC42"/>
    <mergeCell ref="BY40:BZ44"/>
    <mergeCell ref="CA40:CB44"/>
    <mergeCell ref="I41:O41"/>
    <mergeCell ref="P41:V41"/>
    <mergeCell ref="W41:AC41"/>
    <mergeCell ref="AD41:AJ41"/>
    <mergeCell ref="AK41:AQ41"/>
    <mergeCell ref="AR40:AX40"/>
    <mergeCell ref="BS40:BT44"/>
    <mergeCell ref="BU40:BV44"/>
    <mergeCell ref="BW1:BZ1"/>
    <mergeCell ref="CA1:CB1"/>
    <mergeCell ref="B1:BV1"/>
    <mergeCell ref="AD43:AD44"/>
    <mergeCell ref="AX43:AX44"/>
    <mergeCell ref="AY43:AY44"/>
    <mergeCell ref="AM42:AO42"/>
    <mergeCell ref="AT42:AV42"/>
    <mergeCell ref="AJ43:AJ44"/>
    <mergeCell ref="AK43:AK44"/>
  </mergeCells>
  <printOptions verticalCentered="1"/>
  <pageMargins left="0.31496062992125984" right="0.1968503937007874" top="0.3937007874015748" bottom="0.1968503937007874" header="0.1968503937007874" footer="0.1968503937007874"/>
  <pageSetup horizontalDpi="600" verticalDpi="600" orientation="landscape" paperSize="9" scale="77" r:id="rId2"/>
  <rowBreaks count="1" manualBreakCount="1">
    <brk id="44" min="1" max="8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羽黒高校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Togashi</dc:creator>
  <cp:keywords/>
  <dc:description/>
  <cp:lastModifiedBy>togashi</cp:lastModifiedBy>
  <cp:lastPrinted>2010-04-20T03:44:52Z</cp:lastPrinted>
  <dcterms:created xsi:type="dcterms:W3CDTF">2009-05-12T05:09:34Z</dcterms:created>
  <dcterms:modified xsi:type="dcterms:W3CDTF">2011-10-03T12:25:23Z</dcterms:modified>
  <cp:category/>
  <cp:version/>
  <cp:contentType/>
  <cp:contentStatus/>
</cp:coreProperties>
</file>