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6240" tabRatio="925" activeTab="1"/>
  </bookViews>
  <sheets>
    <sheet name="3Ａ日程" sheetId="1" r:id="rId1"/>
    <sheet name="3Ａ星取表" sheetId="2" r:id="rId2"/>
    <sheet name="３Ａ累積警告・退場" sheetId="3" r:id="rId3"/>
    <sheet name="メンバー用紙" sheetId="4" r:id="rId4"/>
    <sheet name="交代用紙" sheetId="5" r:id="rId5"/>
    <sheet name="主審表" sheetId="6" r:id="rId6"/>
    <sheet name="結果報告書原版" sheetId="7" r:id="rId7"/>
    <sheet name="Graph1" sheetId="8" r:id="rId8"/>
  </sheets>
  <definedNames>
    <definedName name="_xlnm.Print_Area" localSheetId="1">'3Ａ星取表'!$A$1:$AT$50</definedName>
    <definedName name="_xlnm.Print_Area" localSheetId="2">'３Ａ累積警告・退場'!$A$2:$P$55</definedName>
    <definedName name="_xlnm.Print_Area" localSheetId="6">'結果報告書原版'!$A$2:$BW$23</definedName>
  </definedNames>
  <calcPr fullCalcOnLoad="1"/>
</workbook>
</file>

<file path=xl/sharedStrings.xml><?xml version="1.0" encoding="utf-8"?>
<sst xmlns="http://schemas.openxmlformats.org/spreadsheetml/2006/main" count="823" uniqueCount="152">
  <si>
    <t>Yリーグ３部日程表</t>
  </si>
  <si>
    <t>2010年度</t>
  </si>
  <si>
    <t>Aブロック</t>
  </si>
  <si>
    <t>節</t>
  </si>
  <si>
    <t>月　　日</t>
  </si>
  <si>
    <t>時間</t>
  </si>
  <si>
    <t>会場</t>
  </si>
  <si>
    <t>帯同審判</t>
  </si>
  <si>
    <t>天真林昌学園Ｇ　（降雪のため、延期）</t>
  </si>
  <si>
    <t>新庄神室産業Ｇ　（降雪のため延期）</t>
  </si>
  <si>
    <t>（土）</t>
  </si>
  <si>
    <t>酒田南</t>
  </si>
  <si>
    <t>－</t>
  </si>
  <si>
    <t>新庄南</t>
  </si>
  <si>
    <t>鶴工Ｂ</t>
  </si>
  <si>
    <t>加茂水</t>
  </si>
  <si>
    <t>神室産</t>
  </si>
  <si>
    <t>東根工</t>
  </si>
  <si>
    <t>加茂水産</t>
  </si>
  <si>
    <t>鶴東Ｂ</t>
  </si>
  <si>
    <t>楯岡</t>
  </si>
  <si>
    <t>天真林昌学園Ｇ</t>
  </si>
  <si>
    <t>新庄神室産業Ｇ</t>
  </si>
  <si>
    <t>東根工業Ｇ</t>
  </si>
  <si>
    <t>７月１１日（日）：新庄神室産業Ｇ</t>
  </si>
  <si>
    <t>6月19日（土）：天真林昌学園Ｇ</t>
  </si>
  <si>
    <t>6月27日（日）：東根工業Ｇ</t>
  </si>
  <si>
    <t>日程</t>
  </si>
  <si>
    <t>注意</t>
  </si>
  <si>
    <t>（月）</t>
  </si>
  <si>
    <t>9月25日（土）：天真林昌学園Ｇ</t>
  </si>
  <si>
    <t>9月23日（木）東根工業Ｇ</t>
  </si>
  <si>
    <t>＊原則として、Bチームの試合にはAチーム登録の選手は出場できません。</t>
  </si>
  <si>
    <t>＊ただし、７月１日以降の最初の節のみ登録の変更を認め、以後、Ａチーム登録の選手はＢチームの試合に出場できません。</t>
  </si>
  <si>
    <t>3部Ａ</t>
  </si>
  <si>
    <t>勝ち点</t>
  </si>
  <si>
    <t>得点</t>
  </si>
  <si>
    <t>失点</t>
  </si>
  <si>
    <t>差</t>
  </si>
  <si>
    <t>順位</t>
  </si>
  <si>
    <t>○</t>
  </si>
  <si>
    <t>-</t>
  </si>
  <si>
    <t>×</t>
  </si>
  <si>
    <t>△</t>
  </si>
  <si>
    <t>【記録】</t>
  </si>
  <si>
    <t>日時</t>
  </si>
  <si>
    <t>氏名</t>
  </si>
  <si>
    <t>チーム</t>
  </si>
  <si>
    <t>選手名</t>
  </si>
  <si>
    <t>処分</t>
  </si>
  <si>
    <t>結果</t>
  </si>
  <si>
    <t>佐藤　祐也</t>
  </si>
  <si>
    <t>警告</t>
  </si>
  <si>
    <t>奥山　圭</t>
  </si>
  <si>
    <t>鈴木義浩</t>
  </si>
  <si>
    <t>五十嵐将也</t>
  </si>
  <si>
    <t>U-18山形県リーグメンバー表</t>
  </si>
  <si>
    <t>チーム名</t>
  </si>
  <si>
    <t>対戦相手</t>
  </si>
  <si>
    <t>監督名</t>
  </si>
  <si>
    <t>スターティングメンバーの背番号に○</t>
  </si>
  <si>
    <t>背　番号</t>
  </si>
  <si>
    <t>ﾎﾟｼﾞｼｮﾝ</t>
  </si>
  <si>
    <t>氏　　　名</t>
  </si>
  <si>
    <t>学年</t>
  </si>
  <si>
    <t>ｼｬﾂ</t>
  </si>
  <si>
    <t>ﾊﾟﾝﾂ</t>
  </si>
  <si>
    <t>ｽﾄｯｷﾝｸﾞ</t>
  </si>
  <si>
    <t>ﾒｲﾝ</t>
  </si>
  <si>
    <t>ｻﾌﾞ</t>
  </si>
  <si>
    <t>GKﾒｲﾝ</t>
  </si>
  <si>
    <t>GKｻﾌﾞ</t>
  </si>
  <si>
    <t>U-18山形県リーグ交替用紙</t>
  </si>
  <si>
    <t>交代時間</t>
  </si>
  <si>
    <t>前半　　　　分／後半　　　　分</t>
  </si>
  <si>
    <t>交替でイン○、アウト×</t>
  </si>
  <si>
    <t>○×</t>
  </si>
  <si>
    <t>合計</t>
  </si>
  <si>
    <t>2009年度　Yリーグ3部　Cブロック結果報告書</t>
  </si>
  <si>
    <t>公式記録（通信用）</t>
  </si>
  <si>
    <t>主　　　　審</t>
  </si>
  <si>
    <t>矢作直樹　氏</t>
  </si>
  <si>
    <t>日　　時</t>
  </si>
  <si>
    <t>：</t>
  </si>
  <si>
    <t>00</t>
  </si>
  <si>
    <t>KICK　OFF</t>
  </si>
  <si>
    <t>試合形式</t>
  </si>
  <si>
    <t>90分</t>
  </si>
  <si>
    <t>会場名</t>
  </si>
  <si>
    <t>東海大学山形サッカー場</t>
  </si>
  <si>
    <t>山 形 工 業</t>
  </si>
  <si>
    <t>前半</t>
  </si>
  <si>
    <t>南　　　陽</t>
  </si>
  <si>
    <t>後半</t>
  </si>
  <si>
    <t>KICK OFF</t>
  </si>
  <si>
    <t>得点チーム</t>
  </si>
  <si>
    <t>№</t>
  </si>
  <si>
    <t>得　点　者</t>
  </si>
  <si>
    <t>スコア</t>
  </si>
  <si>
    <t>　警　告　・　退　場　</t>
  </si>
  <si>
    <t>山形工業</t>
  </si>
  <si>
    <t>加藤一聖</t>
  </si>
  <si>
    <t>警・退</t>
  </si>
  <si>
    <t>選　手　名</t>
  </si>
  <si>
    <t>内　　容</t>
  </si>
  <si>
    <t>チ　ー　ム　名</t>
  </si>
  <si>
    <t>備　　考</t>
  </si>
  <si>
    <t>五十嵐謙太</t>
  </si>
  <si>
    <t>佐藤一磨</t>
  </si>
  <si>
    <t>ラフ</t>
  </si>
  <si>
    <t>荒井敬太</t>
  </si>
  <si>
    <t>奥山光希</t>
  </si>
  <si>
    <t>記録者名</t>
  </si>
  <si>
    <t>東海大学山形サッカー部</t>
  </si>
  <si>
    <t>○</t>
  </si>
  <si>
    <t>×</t>
  </si>
  <si>
    <t>鈴木賢人</t>
  </si>
  <si>
    <t>警告</t>
  </si>
  <si>
    <t>退場</t>
  </si>
  <si>
    <t>浅沼　俊</t>
  </si>
  <si>
    <t>警告</t>
  </si>
  <si>
    <t>第１０節終了時点（８／22）</t>
  </si>
  <si>
    <t>（日）</t>
  </si>
  <si>
    <t>1延</t>
  </si>
  <si>
    <t>7延</t>
  </si>
  <si>
    <t>○</t>
  </si>
  <si>
    <t>×</t>
  </si>
  <si>
    <t>○</t>
  </si>
  <si>
    <t>新庄神室産業Ｇ（雷雨のため延期）</t>
  </si>
  <si>
    <t>菅　智輝</t>
  </si>
  <si>
    <t>宇野　喬人</t>
  </si>
  <si>
    <t>池田　裕次</t>
  </si>
  <si>
    <t>中嶌　直哉</t>
  </si>
  <si>
    <t>佐々木　洋平</t>
  </si>
  <si>
    <t>不戦勝</t>
  </si>
  <si>
    <t>不戦敗</t>
  </si>
  <si>
    <t>不</t>
  </si>
  <si>
    <t>不戦勝</t>
  </si>
  <si>
    <t>△</t>
  </si>
  <si>
    <t>神室産</t>
  </si>
  <si>
    <t>鶴東Ｂ</t>
  </si>
  <si>
    <t>酒田南</t>
  </si>
  <si>
    <t>-</t>
  </si>
  <si>
    <t>-</t>
  </si>
  <si>
    <t>加茂水</t>
  </si>
  <si>
    <t>-</t>
  </si>
  <si>
    <t>してください</t>
  </si>
  <si>
    <t>神室産</t>
  </si>
  <si>
    <t>鶴東Ｂ</t>
  </si>
  <si>
    <r>
      <t>天真林昌学園Ｇ</t>
    </r>
    <r>
      <rPr>
        <sz val="11"/>
        <rFont val="ＭＳ Ｐゴシック"/>
        <family val="3"/>
      </rPr>
      <t>→新庄神室産業Ｇと鶴岡工業Ｇに変更</t>
    </r>
  </si>
  <si>
    <t>佐藤　壮</t>
  </si>
  <si>
    <t>山本健太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</si>
</sst>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</numFmts>
  <fonts count="40">
    <font>
      <sz val="11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8.25"/>
      <color indexed="12"/>
      <name val="ＭＳ Ｐゴシック"/>
      <family val="3"/>
    </font>
    <font>
      <sz val="12"/>
      <name val="ＭＳ 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color indexed="9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sz val="18"/>
      <name val="ＭＳ ゴシック"/>
      <family val="3"/>
    </font>
    <font>
      <b/>
      <sz val="20"/>
      <name val="ＭＳ ゴシック"/>
      <family val="3"/>
    </font>
    <font>
      <b/>
      <sz val="24"/>
      <name val="ＭＳ ゴシック"/>
      <family val="3"/>
    </font>
    <font>
      <b/>
      <sz val="28"/>
      <name val="ＭＳ 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/>
    </border>
    <border>
      <left style="medium"/>
      <right style="thin"/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hair"/>
      <bottom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 style="medium"/>
      <right style="thin"/>
      <top style="hair"/>
      <bottom style="medium"/>
    </border>
    <border>
      <left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tt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dotted"/>
      <top style="medium"/>
      <bottom style="medium"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4" fillId="3" borderId="0" applyNumberFormat="0" applyBorder="0" applyAlignment="0" applyProtection="0"/>
    <xf numFmtId="0" fontId="12" fillId="23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3" fillId="4" borderId="0" applyNumberFormat="0" applyBorder="0" applyAlignment="0" applyProtection="0"/>
  </cellStyleXfs>
  <cellXfs count="38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shrinkToFi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3" fillId="0" borderId="0" xfId="0" applyFont="1" applyBorder="1" applyAlignment="1">
      <alignment horizontal="left" vertical="center"/>
    </xf>
    <xf numFmtId="0" fontId="20" fillId="0" borderId="13" xfId="0" applyFont="1" applyBorder="1" applyAlignment="1">
      <alignment/>
    </xf>
    <xf numFmtId="0" fontId="24" fillId="0" borderId="14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6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18" xfId="0" applyFont="1" applyBorder="1" applyAlignment="1">
      <alignment horizontal="center" vertical="center"/>
    </xf>
    <xf numFmtId="0" fontId="24" fillId="0" borderId="18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0" fillId="0" borderId="25" xfId="0" applyBorder="1" applyAlignment="1">
      <alignment/>
    </xf>
    <xf numFmtId="176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76" fontId="0" fillId="0" borderId="29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24" borderId="28" xfId="0" applyFill="1" applyBorder="1" applyAlignment="1">
      <alignment/>
    </xf>
    <xf numFmtId="176" fontId="0" fillId="24" borderId="29" xfId="0" applyNumberFormat="1" applyFill="1" applyBorder="1" applyAlignment="1">
      <alignment/>
    </xf>
    <xf numFmtId="0" fontId="0" fillId="24" borderId="29" xfId="0" applyFill="1" applyBorder="1" applyAlignment="1">
      <alignment/>
    </xf>
    <xf numFmtId="0" fontId="0" fillId="24" borderId="30" xfId="0" applyFill="1" applyBorder="1" applyAlignment="1">
      <alignment/>
    </xf>
    <xf numFmtId="0" fontId="0" fillId="0" borderId="31" xfId="0" applyFill="1" applyBorder="1" applyAlignment="1">
      <alignment/>
    </xf>
    <xf numFmtId="176" fontId="0" fillId="0" borderId="32" xfId="0" applyNumberForma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27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7" fillId="0" borderId="34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 wrapText="1"/>
    </xf>
    <xf numFmtId="0" fontId="0" fillId="0" borderId="0" xfId="61" applyAlignment="1">
      <alignment vertical="center" textRotation="255"/>
      <protection/>
    </xf>
    <xf numFmtId="0" fontId="0" fillId="0" borderId="35" xfId="61" applyBorder="1" applyAlignment="1">
      <alignment vertical="center" textRotation="255"/>
      <protection/>
    </xf>
    <xf numFmtId="0" fontId="0" fillId="0" borderId="36" xfId="61" applyBorder="1" applyAlignment="1">
      <alignment vertical="center" textRotation="255"/>
      <protection/>
    </xf>
    <xf numFmtId="0" fontId="0" fillId="0" borderId="37" xfId="61" applyBorder="1" applyAlignment="1">
      <alignment vertical="center" textRotation="255"/>
      <protection/>
    </xf>
    <xf numFmtId="0" fontId="0" fillId="0" borderId="0" xfId="61">
      <alignment vertical="center"/>
      <protection/>
    </xf>
    <xf numFmtId="0" fontId="0" fillId="4" borderId="38" xfId="0" applyFill="1" applyBorder="1" applyAlignment="1">
      <alignment/>
    </xf>
    <xf numFmtId="0" fontId="0" fillId="4" borderId="39" xfId="0" applyFill="1" applyBorder="1" applyAlignment="1">
      <alignment/>
    </xf>
    <xf numFmtId="0" fontId="0" fillId="4" borderId="40" xfId="0" applyFill="1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49" xfId="0" applyFont="1" applyFill="1" applyBorder="1" applyAlignment="1">
      <alignment horizontal="center" vertical="center"/>
    </xf>
    <xf numFmtId="0" fontId="28" fillId="0" borderId="5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0" fillId="0" borderId="30" xfId="61" applyFill="1" applyBorder="1">
      <alignment vertical="center"/>
      <protection/>
    </xf>
    <xf numFmtId="0" fontId="0" fillId="0" borderId="29" xfId="61" applyFill="1" applyBorder="1">
      <alignment vertical="center"/>
      <protection/>
    </xf>
    <xf numFmtId="0" fontId="0" fillId="0" borderId="29" xfId="61" applyFill="1" applyBorder="1">
      <alignment vertical="center"/>
      <protection/>
    </xf>
    <xf numFmtId="0" fontId="0" fillId="0" borderId="28" xfId="61" applyFill="1" applyBorder="1">
      <alignment vertical="center"/>
      <protection/>
    </xf>
    <xf numFmtId="56" fontId="0" fillId="0" borderId="51" xfId="61" applyNumberFormat="1" applyFill="1" applyBorder="1">
      <alignment vertical="center"/>
      <protection/>
    </xf>
    <xf numFmtId="0" fontId="0" fillId="0" borderId="27" xfId="61" applyFill="1" applyBorder="1">
      <alignment vertical="center"/>
      <protection/>
    </xf>
    <xf numFmtId="0" fontId="0" fillId="0" borderId="26" xfId="61" applyFill="1" applyBorder="1">
      <alignment vertical="center"/>
      <protection/>
    </xf>
    <xf numFmtId="0" fontId="0" fillId="0" borderId="26" xfId="61" applyFill="1" applyBorder="1">
      <alignment vertical="center"/>
      <protection/>
    </xf>
    <xf numFmtId="0" fontId="0" fillId="0" borderId="25" xfId="61" applyFill="1" applyBorder="1">
      <alignment vertical="center"/>
      <protection/>
    </xf>
    <xf numFmtId="56" fontId="0" fillId="0" borderId="52" xfId="61" applyNumberFormat="1" applyFill="1" applyBorder="1">
      <alignment vertical="center"/>
      <protection/>
    </xf>
    <xf numFmtId="0" fontId="0" fillId="0" borderId="27" xfId="61" applyFill="1" applyBorder="1">
      <alignment vertical="center"/>
      <protection/>
    </xf>
    <xf numFmtId="0" fontId="0" fillId="0" borderId="25" xfId="61" applyFill="1" applyBorder="1">
      <alignment vertical="center"/>
      <protection/>
    </xf>
    <xf numFmtId="0" fontId="0" fillId="0" borderId="40" xfId="61" applyFill="1" applyBorder="1">
      <alignment vertical="center"/>
      <protection/>
    </xf>
    <xf numFmtId="0" fontId="0" fillId="0" borderId="39" xfId="61" applyFill="1" applyBorder="1">
      <alignment vertical="center"/>
      <protection/>
    </xf>
    <xf numFmtId="0" fontId="0" fillId="0" borderId="39" xfId="61" applyFill="1" applyBorder="1">
      <alignment vertical="center"/>
      <protection/>
    </xf>
    <xf numFmtId="0" fontId="0" fillId="0" borderId="38" xfId="61" applyFill="1" applyBorder="1">
      <alignment vertical="center"/>
      <protection/>
    </xf>
    <xf numFmtId="56" fontId="0" fillId="0" borderId="53" xfId="61" applyNumberFormat="1" applyFill="1" applyBorder="1">
      <alignment vertical="center"/>
      <protection/>
    </xf>
    <xf numFmtId="0" fontId="27" fillId="0" borderId="54" xfId="0" applyFont="1" applyBorder="1" applyAlignment="1">
      <alignment horizontal="center" vertical="center"/>
    </xf>
    <xf numFmtId="56" fontId="28" fillId="0" borderId="55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5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8" fillId="0" borderId="57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28" fillId="0" borderId="58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20" fontId="0" fillId="0" borderId="34" xfId="0" applyNumberFormat="1" applyFont="1" applyFill="1" applyBorder="1" applyAlignment="1">
      <alignment horizontal="center" vertical="center"/>
    </xf>
    <xf numFmtId="20" fontId="0" fillId="0" borderId="44" xfId="0" applyNumberFormat="1" applyFont="1" applyFill="1" applyBorder="1" applyAlignment="1">
      <alignment horizontal="center" vertical="center"/>
    </xf>
    <xf numFmtId="20" fontId="0" fillId="0" borderId="56" xfId="0" applyNumberFormat="1" applyFont="1" applyFill="1" applyBorder="1" applyAlignment="1">
      <alignment horizontal="center" vertical="center"/>
    </xf>
    <xf numFmtId="20" fontId="0" fillId="0" borderId="55" xfId="0" applyNumberFormat="1" applyFont="1" applyFill="1" applyBorder="1" applyAlignment="1">
      <alignment horizontal="center" vertical="center"/>
    </xf>
    <xf numFmtId="20" fontId="0" fillId="0" borderId="46" xfId="0" applyNumberFormat="1" applyFont="1" applyFill="1" applyBorder="1" applyAlignment="1">
      <alignment horizontal="center" vertical="center"/>
    </xf>
    <xf numFmtId="20" fontId="0" fillId="0" borderId="12" xfId="0" applyNumberFormat="1" applyFont="1" applyFill="1" applyBorder="1" applyAlignment="1">
      <alignment horizontal="center" vertical="center"/>
    </xf>
    <xf numFmtId="20" fontId="0" fillId="0" borderId="61" xfId="0" applyNumberFormat="1" applyFont="1" applyFill="1" applyBorder="1" applyAlignment="1">
      <alignment horizontal="center" vertical="center"/>
    </xf>
    <xf numFmtId="20" fontId="0" fillId="0" borderId="17" xfId="0" applyNumberFormat="1" applyFont="1" applyFill="1" applyBorder="1" applyAlignment="1">
      <alignment horizontal="center" vertical="center"/>
    </xf>
    <xf numFmtId="20" fontId="0" fillId="0" borderId="19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shrinkToFit="1"/>
    </xf>
    <xf numFmtId="0" fontId="0" fillId="0" borderId="62" xfId="0" applyFont="1" applyFill="1" applyBorder="1" applyAlignment="1">
      <alignment horizontal="center" vertical="center"/>
    </xf>
    <xf numFmtId="56" fontId="0" fillId="0" borderId="60" xfId="0" applyNumberFormat="1" applyFont="1" applyFill="1" applyBorder="1" applyAlignment="1">
      <alignment horizontal="center" vertical="center"/>
    </xf>
    <xf numFmtId="56" fontId="0" fillId="0" borderId="55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56" fontId="0" fillId="0" borderId="46" xfId="0" applyNumberFormat="1" applyFont="1" applyFill="1" applyBorder="1" applyAlignment="1">
      <alignment horizontal="center" vertical="center"/>
    </xf>
    <xf numFmtId="56" fontId="28" fillId="0" borderId="60" xfId="0" applyNumberFormat="1" applyFont="1" applyFill="1" applyBorder="1" applyAlignment="1">
      <alignment horizontal="center" vertical="center" shrinkToFit="1"/>
    </xf>
    <xf numFmtId="0" fontId="28" fillId="0" borderId="55" xfId="0" applyFont="1" applyFill="1" applyBorder="1" applyAlignment="1">
      <alignment horizontal="center" vertical="center" shrinkToFit="1"/>
    </xf>
    <xf numFmtId="0" fontId="0" fillId="0" borderId="63" xfId="0" applyFont="1" applyFill="1" applyBorder="1" applyAlignment="1">
      <alignment horizontal="center" vertical="center" shrinkToFit="1"/>
    </xf>
    <xf numFmtId="0" fontId="0" fillId="0" borderId="64" xfId="0" applyFont="1" applyFill="1" applyBorder="1" applyAlignment="1">
      <alignment horizontal="center" vertical="center"/>
    </xf>
    <xf numFmtId="56" fontId="0" fillId="23" borderId="60" xfId="0" applyNumberFormat="1" applyFont="1" applyFill="1" applyBorder="1" applyAlignment="1">
      <alignment horizontal="center" vertical="center"/>
    </xf>
    <xf numFmtId="56" fontId="0" fillId="23" borderId="55" xfId="0" applyNumberFormat="1" applyFont="1" applyFill="1" applyBorder="1" applyAlignment="1">
      <alignment horizontal="center" vertical="center"/>
    </xf>
    <xf numFmtId="20" fontId="0" fillId="23" borderId="34" xfId="0" applyNumberFormat="1" applyFont="1" applyFill="1" applyBorder="1" applyAlignment="1">
      <alignment horizontal="center" vertical="center"/>
    </xf>
    <xf numFmtId="0" fontId="28" fillId="23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28" fillId="23" borderId="34" xfId="0" applyFont="1" applyFill="1" applyBorder="1" applyAlignment="1">
      <alignment horizontal="center" vertical="center"/>
    </xf>
    <xf numFmtId="0" fontId="28" fillId="23" borderId="42" xfId="0" applyFont="1" applyFill="1" applyBorder="1" applyAlignment="1">
      <alignment horizontal="center" vertical="center"/>
    </xf>
    <xf numFmtId="0" fontId="0" fillId="23" borderId="46" xfId="0" applyFont="1" applyFill="1" applyBorder="1" applyAlignment="1">
      <alignment horizontal="center" vertical="center"/>
    </xf>
    <xf numFmtId="20" fontId="0" fillId="23" borderId="46" xfId="0" applyNumberFormat="1" applyFont="1" applyFill="1" applyBorder="1" applyAlignment="1">
      <alignment horizontal="center" vertical="center"/>
    </xf>
    <xf numFmtId="0" fontId="28" fillId="23" borderId="58" xfId="0" applyFont="1" applyFill="1" applyBorder="1" applyAlignment="1">
      <alignment horizontal="center" vertical="center"/>
    </xf>
    <xf numFmtId="0" fontId="28" fillId="23" borderId="46" xfId="0" applyFont="1" applyFill="1" applyBorder="1" applyAlignment="1">
      <alignment horizontal="center" vertical="center"/>
    </xf>
    <xf numFmtId="0" fontId="28" fillId="23" borderId="21" xfId="0" applyFont="1" applyFill="1" applyBorder="1" applyAlignment="1">
      <alignment horizontal="center" vertical="center"/>
    </xf>
    <xf numFmtId="0" fontId="0" fillId="23" borderId="55" xfId="0" applyFont="1" applyFill="1" applyBorder="1" applyAlignment="1">
      <alignment horizontal="center" vertical="center"/>
    </xf>
    <xf numFmtId="0" fontId="28" fillId="23" borderId="37" xfId="0" applyFont="1" applyFill="1" applyBorder="1" applyAlignment="1">
      <alignment horizontal="center" vertical="center"/>
    </xf>
    <xf numFmtId="0" fontId="28" fillId="23" borderId="65" xfId="0" applyFont="1" applyFill="1" applyBorder="1" applyAlignment="1">
      <alignment horizontal="center" vertical="center"/>
    </xf>
    <xf numFmtId="0" fontId="28" fillId="23" borderId="18" xfId="0" applyFont="1" applyFill="1" applyBorder="1" applyAlignment="1">
      <alignment horizontal="center" vertical="center"/>
    </xf>
    <xf numFmtId="56" fontId="0" fillId="23" borderId="66" xfId="0" applyNumberFormat="1" applyFont="1" applyFill="1" applyBorder="1" applyAlignment="1">
      <alignment horizontal="center" vertical="center"/>
    </xf>
    <xf numFmtId="0" fontId="28" fillId="23" borderId="43" xfId="0" applyFont="1" applyFill="1" applyBorder="1" applyAlignment="1">
      <alignment horizontal="center" vertical="center"/>
    </xf>
    <xf numFmtId="0" fontId="0" fillId="23" borderId="67" xfId="0" applyFont="1" applyFill="1" applyBorder="1" applyAlignment="1">
      <alignment horizontal="center" vertical="center"/>
    </xf>
    <xf numFmtId="20" fontId="0" fillId="23" borderId="55" xfId="0" applyNumberFormat="1" applyFont="1" applyFill="1" applyBorder="1" applyAlignment="1">
      <alignment horizontal="center" vertical="center"/>
    </xf>
    <xf numFmtId="0" fontId="28" fillId="23" borderId="47" xfId="0" applyFont="1" applyFill="1" applyBorder="1" applyAlignment="1">
      <alignment horizontal="center" vertical="center"/>
    </xf>
    <xf numFmtId="0" fontId="28" fillId="23" borderId="68" xfId="0" applyFont="1" applyFill="1" applyBorder="1" applyAlignment="1">
      <alignment horizontal="center" vertical="center"/>
    </xf>
    <xf numFmtId="56" fontId="0" fillId="23" borderId="0" xfId="0" applyNumberFormat="1" applyFont="1" applyFill="1" applyBorder="1" applyAlignment="1">
      <alignment horizontal="center" vertical="center"/>
    </xf>
    <xf numFmtId="0" fontId="0" fillId="23" borderId="20" xfId="0" applyFont="1" applyFill="1" applyBorder="1" applyAlignment="1">
      <alignment horizontal="center" vertical="center"/>
    </xf>
    <xf numFmtId="56" fontId="0" fillId="23" borderId="69" xfId="0" applyNumberFormat="1" applyFont="1" applyFill="1" applyBorder="1" applyAlignment="1">
      <alignment horizontal="center" vertical="center" shrinkToFit="1"/>
    </xf>
    <xf numFmtId="56" fontId="0" fillId="23" borderId="15" xfId="0" applyNumberFormat="1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/>
    </xf>
    <xf numFmtId="0" fontId="0" fillId="23" borderId="11" xfId="0" applyFont="1" applyFill="1" applyBorder="1" applyAlignment="1">
      <alignment horizontal="center" vertical="center"/>
    </xf>
    <xf numFmtId="20" fontId="0" fillId="23" borderId="70" xfId="0" applyNumberFormat="1" applyFont="1" applyFill="1" applyBorder="1" applyAlignment="1">
      <alignment horizontal="center" vertical="center"/>
    </xf>
    <xf numFmtId="20" fontId="0" fillId="23" borderId="7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0" fontId="0" fillId="0" borderId="70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20" fontId="0" fillId="0" borderId="72" xfId="0" applyNumberFormat="1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20" fontId="0" fillId="0" borderId="74" xfId="0" applyNumberFormat="1" applyFont="1" applyFill="1" applyBorder="1" applyAlignment="1">
      <alignment horizontal="center" vertical="center"/>
    </xf>
    <xf numFmtId="20" fontId="0" fillId="0" borderId="75" xfId="0" applyNumberFormat="1" applyFont="1" applyFill="1" applyBorder="1" applyAlignment="1">
      <alignment horizontal="center" vertical="center"/>
    </xf>
    <xf numFmtId="0" fontId="0" fillId="23" borderId="76" xfId="0" applyFont="1" applyFill="1" applyBorder="1" applyAlignment="1">
      <alignment horizontal="center" vertical="center"/>
    </xf>
    <xf numFmtId="20" fontId="0" fillId="23" borderId="74" xfId="0" applyNumberFormat="1" applyFont="1" applyFill="1" applyBorder="1" applyAlignment="1">
      <alignment horizontal="center" vertical="center"/>
    </xf>
    <xf numFmtId="0" fontId="0" fillId="23" borderId="0" xfId="0" applyFont="1" applyFill="1" applyBorder="1" applyAlignment="1">
      <alignment horizontal="center" vertical="center"/>
    </xf>
    <xf numFmtId="0" fontId="0" fillId="23" borderId="7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56" fontId="0" fillId="0" borderId="55" xfId="0" applyNumberFormat="1" applyFont="1" applyFill="1" applyBorder="1" applyAlignment="1">
      <alignment horizontal="center" vertical="center"/>
    </xf>
    <xf numFmtId="20" fontId="0" fillId="0" borderId="34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23" borderId="78" xfId="0" applyNumberFormat="1" applyFont="1" applyFill="1" applyBorder="1" applyAlignment="1">
      <alignment horizontal="center" vertical="center"/>
    </xf>
    <xf numFmtId="20" fontId="0" fillId="23" borderId="79" xfId="0" applyNumberFormat="1" applyFont="1" applyFill="1" applyBorder="1" applyAlignment="1">
      <alignment horizontal="center" vertical="center"/>
    </xf>
    <xf numFmtId="20" fontId="0" fillId="23" borderId="72" xfId="0" applyNumberFormat="1" applyFont="1" applyFill="1" applyBorder="1" applyAlignment="1">
      <alignment horizontal="center" vertical="center"/>
    </xf>
    <xf numFmtId="0" fontId="0" fillId="23" borderId="8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39" fillId="0" borderId="8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0" fillId="23" borderId="82" xfId="0" applyFont="1" applyFill="1" applyBorder="1" applyAlignment="1">
      <alignment horizontal="center" vertical="center"/>
    </xf>
    <xf numFmtId="0" fontId="0" fillId="23" borderId="83" xfId="0" applyFont="1" applyFill="1" applyBorder="1" applyAlignment="1">
      <alignment horizontal="center" vertical="center"/>
    </xf>
    <xf numFmtId="0" fontId="0" fillId="23" borderId="84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0" fillId="23" borderId="81" xfId="0" applyFont="1" applyFill="1" applyBorder="1" applyAlignment="1">
      <alignment horizontal="center" vertical="center"/>
    </xf>
    <xf numFmtId="0" fontId="0" fillId="23" borderId="91" xfId="0" applyFont="1" applyFill="1" applyBorder="1" applyAlignment="1">
      <alignment horizontal="center" vertical="center"/>
    </xf>
    <xf numFmtId="0" fontId="0" fillId="23" borderId="93" xfId="0" applyFont="1" applyFill="1" applyBorder="1" applyAlignment="1">
      <alignment horizontal="center" vertical="center"/>
    </xf>
    <xf numFmtId="0" fontId="0" fillId="23" borderId="64" xfId="0" applyFont="1" applyFill="1" applyBorder="1" applyAlignment="1">
      <alignment horizontal="center" vertical="center"/>
    </xf>
    <xf numFmtId="0" fontId="0" fillId="23" borderId="75" xfId="0" applyFont="1" applyFill="1" applyBorder="1" applyAlignment="1">
      <alignment horizontal="center" vertical="center"/>
    </xf>
    <xf numFmtId="0" fontId="0" fillId="23" borderId="71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0" fontId="0" fillId="23" borderId="92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23" borderId="100" xfId="0" applyFont="1" applyFill="1" applyBorder="1" applyAlignment="1">
      <alignment horizontal="center" vertical="center"/>
    </xf>
    <xf numFmtId="0" fontId="0" fillId="23" borderId="101" xfId="0" applyFont="1" applyFill="1" applyBorder="1" applyAlignment="1">
      <alignment horizontal="center" vertical="center"/>
    </xf>
    <xf numFmtId="0" fontId="0" fillId="23" borderId="102" xfId="0" applyFont="1" applyFill="1" applyBorder="1" applyAlignment="1">
      <alignment horizontal="center" vertical="center"/>
    </xf>
    <xf numFmtId="0" fontId="0" fillId="23" borderId="103" xfId="0" applyFont="1" applyFill="1" applyBorder="1" applyAlignment="1">
      <alignment horizontal="center" vertical="center"/>
    </xf>
    <xf numFmtId="0" fontId="0" fillId="23" borderId="104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105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0" fillId="0" borderId="106" xfId="0" applyFill="1" applyBorder="1" applyAlignment="1">
      <alignment horizontal="center" vertical="center"/>
    </xf>
    <xf numFmtId="0" fontId="31" fillId="0" borderId="56" xfId="0" applyFont="1" applyFill="1" applyBorder="1" applyAlignment="1">
      <alignment horizontal="center" vertical="center" shrinkToFit="1"/>
    </xf>
    <xf numFmtId="0" fontId="31" fillId="0" borderId="55" xfId="0" applyFont="1" applyFill="1" applyBorder="1" applyAlignment="1">
      <alignment horizontal="center" vertical="center" shrinkToFit="1"/>
    </xf>
    <xf numFmtId="0" fontId="31" fillId="0" borderId="107" xfId="0" applyFont="1" applyFill="1" applyBorder="1" applyAlignment="1">
      <alignment horizontal="center" vertical="center" shrinkToFit="1"/>
    </xf>
    <xf numFmtId="0" fontId="31" fillId="21" borderId="56" xfId="0" applyFont="1" applyFill="1" applyBorder="1" applyAlignment="1">
      <alignment horizontal="center" vertical="center" shrinkToFit="1"/>
    </xf>
    <xf numFmtId="0" fontId="31" fillId="21" borderId="55" xfId="0" applyFont="1" applyFill="1" applyBorder="1" applyAlignment="1">
      <alignment horizontal="center" vertical="center" shrinkToFit="1"/>
    </xf>
    <xf numFmtId="0" fontId="31" fillId="21" borderId="107" xfId="0" applyFont="1" applyFill="1" applyBorder="1" applyAlignment="1">
      <alignment horizontal="center" vertical="center" shrinkToFit="1"/>
    </xf>
    <xf numFmtId="0" fontId="30" fillId="0" borderId="56" xfId="0" applyFont="1" applyFill="1" applyBorder="1" applyAlignment="1">
      <alignment horizontal="center" vertical="center"/>
    </xf>
    <xf numFmtId="0" fontId="30" fillId="0" borderId="107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0" fillId="24" borderId="56" xfId="0" applyFont="1" applyFill="1" applyBorder="1" applyAlignment="1">
      <alignment horizontal="center" vertical="center"/>
    </xf>
    <xf numFmtId="0" fontId="30" fillId="24" borderId="55" xfId="0" applyFont="1" applyFill="1" applyBorder="1" applyAlignment="1">
      <alignment horizontal="center" vertical="center"/>
    </xf>
    <xf numFmtId="0" fontId="30" fillId="24" borderId="107" xfId="0" applyFont="1" applyFill="1" applyBorder="1" applyAlignment="1">
      <alignment horizontal="center" vertical="center"/>
    </xf>
    <xf numFmtId="0" fontId="0" fillId="0" borderId="108" xfId="0" applyFill="1" applyBorder="1" applyAlignment="1">
      <alignment horizontal="center" vertical="center"/>
    </xf>
    <xf numFmtId="0" fontId="0" fillId="0" borderId="109" xfId="0" applyFill="1" applyBorder="1" applyAlignment="1">
      <alignment horizontal="center" vertical="center"/>
    </xf>
    <xf numFmtId="0" fontId="0" fillId="0" borderId="110" xfId="0" applyFill="1" applyBorder="1" applyAlignment="1">
      <alignment horizontal="center" vertical="center"/>
    </xf>
    <xf numFmtId="0" fontId="0" fillId="0" borderId="111" xfId="0" applyFill="1" applyBorder="1" applyAlignment="1">
      <alignment horizontal="center" vertical="center"/>
    </xf>
    <xf numFmtId="0" fontId="0" fillId="0" borderId="112" xfId="0" applyFill="1" applyBorder="1" applyAlignment="1">
      <alignment horizontal="center" vertical="center"/>
    </xf>
    <xf numFmtId="0" fontId="0" fillId="0" borderId="113" xfId="0" applyFill="1" applyBorder="1" applyAlignment="1">
      <alignment horizontal="center" vertical="center"/>
    </xf>
    <xf numFmtId="0" fontId="0" fillId="0" borderId="114" xfId="0" applyFill="1" applyBorder="1" applyAlignment="1">
      <alignment horizontal="center" vertical="center"/>
    </xf>
    <xf numFmtId="0" fontId="0" fillId="0" borderId="115" xfId="0" applyFill="1" applyBorder="1" applyAlignment="1">
      <alignment horizontal="center" vertical="center"/>
    </xf>
    <xf numFmtId="0" fontId="0" fillId="0" borderId="116" xfId="0" applyFill="1" applyBorder="1" applyAlignment="1">
      <alignment horizontal="center" vertical="center"/>
    </xf>
    <xf numFmtId="0" fontId="31" fillId="0" borderId="56" xfId="0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center" vertical="center"/>
    </xf>
    <xf numFmtId="0" fontId="31" fillId="0" borderId="107" xfId="0" applyFont="1" applyFill="1" applyBorder="1" applyAlignment="1">
      <alignment horizontal="center" vertical="center"/>
    </xf>
    <xf numFmtId="0" fontId="30" fillId="0" borderId="56" xfId="0" applyFont="1" applyFill="1" applyBorder="1" applyAlignment="1">
      <alignment horizontal="center" vertical="center" shrinkToFit="1"/>
    </xf>
    <xf numFmtId="0" fontId="30" fillId="0" borderId="107" xfId="0" applyFont="1" applyFill="1" applyBorder="1" applyAlignment="1">
      <alignment horizontal="center" vertical="center" shrinkToFit="1"/>
    </xf>
    <xf numFmtId="0" fontId="0" fillId="24" borderId="34" xfId="0" applyFill="1" applyBorder="1" applyAlignment="1">
      <alignment horizontal="center" vertical="center"/>
    </xf>
    <xf numFmtId="0" fontId="30" fillId="24" borderId="41" xfId="0" applyFont="1" applyFill="1" applyBorder="1" applyAlignment="1">
      <alignment horizontal="center" vertical="center"/>
    </xf>
    <xf numFmtId="0" fontId="30" fillId="24" borderId="73" xfId="0" applyFont="1" applyFill="1" applyBorder="1" applyAlignment="1">
      <alignment horizontal="center" vertical="center"/>
    </xf>
    <xf numFmtId="0" fontId="30" fillId="24" borderId="105" xfId="0" applyFont="1" applyFill="1" applyBorder="1" applyAlignment="1">
      <alignment horizontal="center" vertical="center"/>
    </xf>
    <xf numFmtId="0" fontId="30" fillId="24" borderId="85" xfId="0" applyFont="1" applyFill="1" applyBorder="1" applyAlignment="1">
      <alignment horizontal="center" vertical="center"/>
    </xf>
    <xf numFmtId="0" fontId="30" fillId="24" borderId="86" xfId="0" applyFont="1" applyFill="1" applyBorder="1" applyAlignment="1">
      <alignment horizontal="center" vertical="center"/>
    </xf>
    <xf numFmtId="0" fontId="30" fillId="24" borderId="106" xfId="0" applyFont="1" applyFill="1" applyBorder="1" applyAlignment="1">
      <alignment horizontal="center" vertical="center"/>
    </xf>
    <xf numFmtId="0" fontId="0" fillId="24" borderId="34" xfId="0" applyFill="1" applyBorder="1" applyAlignment="1">
      <alignment horizontal="center" vertical="center" shrinkToFit="1"/>
    </xf>
    <xf numFmtId="0" fontId="0" fillId="21" borderId="34" xfId="0" applyFill="1" applyBorder="1" applyAlignment="1">
      <alignment horizontal="center" vertical="center" shrinkToFit="1"/>
    </xf>
    <xf numFmtId="0" fontId="0" fillId="0" borderId="86" xfId="0" applyBorder="1" applyAlignment="1">
      <alignment horizontal="center" vertical="center"/>
    </xf>
    <xf numFmtId="0" fontId="0" fillId="24" borderId="38" xfId="0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34" fillId="0" borderId="34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0" fontId="27" fillId="0" borderId="105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66" xfId="0" applyFont="1" applyBorder="1" applyAlignment="1">
      <alignment horizontal="center" vertical="center"/>
    </xf>
    <xf numFmtId="0" fontId="27" fillId="0" borderId="85" xfId="0" applyFont="1" applyBorder="1" applyAlignment="1">
      <alignment horizontal="center" vertical="center"/>
    </xf>
    <xf numFmtId="0" fontId="27" fillId="0" borderId="86" xfId="0" applyFont="1" applyBorder="1" applyAlignment="1">
      <alignment horizontal="center" vertical="center"/>
    </xf>
    <xf numFmtId="0" fontId="27" fillId="0" borderId="106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27" fillId="0" borderId="117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118" xfId="0" applyFont="1" applyBorder="1" applyAlignment="1">
      <alignment horizontal="center" vertical="center"/>
    </xf>
    <xf numFmtId="0" fontId="24" fillId="0" borderId="70" xfId="0" applyFont="1" applyBorder="1" applyAlignment="1">
      <alignment horizontal="center" vertical="center"/>
    </xf>
    <xf numFmtId="0" fontId="24" fillId="0" borderId="119" xfId="0" applyFont="1" applyBorder="1" applyAlignment="1">
      <alignment horizontal="distributed" vertical="center"/>
    </xf>
    <xf numFmtId="0" fontId="24" fillId="0" borderId="34" xfId="0" applyFont="1" applyBorder="1" applyAlignment="1">
      <alignment horizontal="distributed" vertical="center"/>
    </xf>
    <xf numFmtId="0" fontId="24" fillId="0" borderId="10" xfId="0" applyFont="1" applyBorder="1" applyAlignment="1">
      <alignment horizontal="distributed" vertical="center"/>
    </xf>
    <xf numFmtId="0" fontId="24" fillId="0" borderId="11" xfId="0" applyFont="1" applyBorder="1" applyAlignment="1">
      <alignment horizontal="distributed" vertical="center"/>
    </xf>
    <xf numFmtId="0" fontId="24" fillId="0" borderId="12" xfId="0" applyFont="1" applyBorder="1" applyAlignment="1">
      <alignment horizontal="distributed" vertical="center"/>
    </xf>
    <xf numFmtId="0" fontId="24" fillId="0" borderId="48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120" xfId="0" applyFont="1" applyBorder="1" applyAlignment="1">
      <alignment horizontal="center" vertical="center"/>
    </xf>
    <xf numFmtId="0" fontId="24" fillId="0" borderId="121" xfId="0" applyFont="1" applyBorder="1" applyAlignment="1">
      <alignment horizontal="center" vertical="center"/>
    </xf>
    <xf numFmtId="0" fontId="25" fillId="0" borderId="121" xfId="0" applyFont="1" applyBorder="1" applyAlignment="1">
      <alignment horizontal="center" vertical="center"/>
    </xf>
    <xf numFmtId="0" fontId="25" fillId="0" borderId="122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72" xfId="0" applyFont="1" applyBorder="1" applyAlignment="1">
      <alignment horizontal="center" vertical="center"/>
    </xf>
    <xf numFmtId="0" fontId="24" fillId="0" borderId="44" xfId="0" applyFont="1" applyBorder="1" applyAlignment="1">
      <alignment horizontal="distributed" vertical="center"/>
    </xf>
    <xf numFmtId="0" fontId="24" fillId="0" borderId="123" xfId="0" applyFont="1" applyBorder="1" applyAlignment="1">
      <alignment horizontal="distributed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horizontal="center" vertical="center"/>
    </xf>
    <xf numFmtId="0" fontId="24" fillId="24" borderId="118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4" fillId="24" borderId="92" xfId="0" applyFont="1" applyFill="1" applyBorder="1" applyAlignment="1">
      <alignment horizontal="center" vertical="center"/>
    </xf>
    <xf numFmtId="0" fontId="24" fillId="24" borderId="91" xfId="0" applyFont="1" applyFill="1" applyBorder="1" applyAlignment="1">
      <alignment horizontal="center" vertical="center"/>
    </xf>
    <xf numFmtId="0" fontId="24" fillId="24" borderId="124" xfId="0" applyFont="1" applyFill="1" applyBorder="1" applyAlignment="1">
      <alignment horizontal="center" vertical="center"/>
    </xf>
    <xf numFmtId="0" fontId="24" fillId="24" borderId="81" xfId="0" applyFont="1" applyFill="1" applyBorder="1" applyAlignment="1">
      <alignment horizontal="center" vertical="center"/>
    </xf>
    <xf numFmtId="0" fontId="24" fillId="24" borderId="125" xfId="0" applyFont="1" applyFill="1" applyBorder="1" applyAlignment="1">
      <alignment horizontal="center" vertical="center"/>
    </xf>
    <xf numFmtId="0" fontId="24" fillId="24" borderId="126" xfId="0" applyFont="1" applyFill="1" applyBorder="1" applyAlignment="1">
      <alignment horizontal="center" vertical="center"/>
    </xf>
    <xf numFmtId="0" fontId="24" fillId="24" borderId="93" xfId="0" applyFont="1" applyFill="1" applyBorder="1" applyAlignment="1">
      <alignment horizontal="center" vertical="center"/>
    </xf>
    <xf numFmtId="0" fontId="24" fillId="24" borderId="92" xfId="0" applyFont="1" applyFill="1" applyBorder="1" applyAlignment="1">
      <alignment horizontal="left" vertical="center"/>
    </xf>
    <xf numFmtId="0" fontId="24" fillId="24" borderId="91" xfId="0" applyFont="1" applyFill="1" applyBorder="1" applyAlignment="1">
      <alignment horizontal="left" vertical="center"/>
    </xf>
    <xf numFmtId="0" fontId="20" fillId="0" borderId="107" xfId="0" applyFont="1" applyBorder="1" applyAlignment="1">
      <alignment horizontal="center" vertical="center"/>
    </xf>
    <xf numFmtId="0" fontId="20" fillId="0" borderId="127" xfId="0" applyFont="1" applyBorder="1" applyAlignment="1">
      <alignment horizontal="center" vertical="center"/>
    </xf>
    <xf numFmtId="0" fontId="20" fillId="0" borderId="128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4" fillId="0" borderId="129" xfId="0" applyFont="1" applyBorder="1" applyAlignment="1">
      <alignment horizontal="center" vertical="center"/>
    </xf>
    <xf numFmtId="0" fontId="24" fillId="0" borderId="130" xfId="0" applyFont="1" applyBorder="1" applyAlignment="1">
      <alignment horizontal="center" vertical="center"/>
    </xf>
    <xf numFmtId="0" fontId="24" fillId="0" borderId="131" xfId="0" applyFont="1" applyBorder="1" applyAlignment="1">
      <alignment horizontal="center" vertical="center"/>
    </xf>
    <xf numFmtId="0" fontId="24" fillId="24" borderId="132" xfId="0" applyFont="1" applyFill="1" applyBorder="1" applyAlignment="1">
      <alignment horizontal="center" vertical="center"/>
    </xf>
    <xf numFmtId="0" fontId="24" fillId="24" borderId="133" xfId="0" applyFont="1" applyFill="1" applyBorder="1" applyAlignment="1">
      <alignment horizontal="center" vertical="center"/>
    </xf>
    <xf numFmtId="0" fontId="24" fillId="0" borderId="134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69" xfId="0" applyFont="1" applyBorder="1" applyAlignment="1">
      <alignment horizontal="center" vertical="center"/>
    </xf>
    <xf numFmtId="0" fontId="36" fillId="0" borderId="87" xfId="0" applyFont="1" applyBorder="1" applyAlignment="1">
      <alignment horizontal="center" vertical="center"/>
    </xf>
    <xf numFmtId="0" fontId="36" fillId="0" borderId="86" xfId="0" applyFont="1" applyBorder="1" applyAlignment="1">
      <alignment horizontal="center" vertical="center"/>
    </xf>
    <xf numFmtId="0" fontId="36" fillId="0" borderId="106" xfId="0" applyFont="1" applyBorder="1" applyAlignment="1">
      <alignment horizontal="center" vertical="center"/>
    </xf>
    <xf numFmtId="0" fontId="20" fillId="0" borderId="135" xfId="0" applyFont="1" applyBorder="1" applyAlignment="1">
      <alignment horizontal="center" vertical="center"/>
    </xf>
    <xf numFmtId="0" fontId="20" fillId="0" borderId="136" xfId="0" applyFont="1" applyBorder="1" applyAlignment="1">
      <alignment horizontal="center" vertical="center"/>
    </xf>
    <xf numFmtId="0" fontId="24" fillId="0" borderId="106" xfId="0" applyFont="1" applyBorder="1" applyAlignment="1">
      <alignment horizontal="distributed" vertical="center"/>
    </xf>
    <xf numFmtId="0" fontId="24" fillId="0" borderId="107" xfId="0" applyFont="1" applyBorder="1" applyAlignment="1">
      <alignment horizontal="distributed" vertical="center"/>
    </xf>
    <xf numFmtId="0" fontId="24" fillId="0" borderId="85" xfId="0" applyFont="1" applyBorder="1" applyAlignment="1">
      <alignment horizontal="distributed" vertical="center"/>
    </xf>
    <xf numFmtId="0" fontId="36" fillId="0" borderId="47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85" xfId="0" applyFont="1" applyBorder="1" applyAlignment="1">
      <alignment horizontal="center" vertical="center"/>
    </xf>
    <xf numFmtId="0" fontId="36" fillId="0" borderId="88" xfId="0" applyFont="1" applyBorder="1" applyAlignment="1">
      <alignment horizontal="center" vertical="center"/>
    </xf>
    <xf numFmtId="49" fontId="24" fillId="0" borderId="130" xfId="0" applyNumberFormat="1" applyFont="1" applyBorder="1" applyAlignment="1">
      <alignment horizontal="left" vertical="center"/>
    </xf>
    <xf numFmtId="0" fontId="24" fillId="24" borderId="130" xfId="0" applyFont="1" applyFill="1" applyBorder="1" applyAlignment="1">
      <alignment horizontal="center" vertical="center"/>
    </xf>
    <xf numFmtId="0" fontId="24" fillId="24" borderId="137" xfId="0" applyFont="1" applyFill="1" applyBorder="1" applyAlignment="1">
      <alignment horizontal="center" vertical="center"/>
    </xf>
    <xf numFmtId="0" fontId="24" fillId="24" borderId="138" xfId="0" applyFont="1" applyFill="1" applyBorder="1" applyAlignment="1">
      <alignment horizontal="center" vertical="center"/>
    </xf>
    <xf numFmtId="31" fontId="24" fillId="0" borderId="129" xfId="0" applyNumberFormat="1" applyFont="1" applyBorder="1" applyAlignment="1">
      <alignment horizontal="center" vertical="center"/>
    </xf>
    <xf numFmtId="0" fontId="24" fillId="0" borderId="130" xfId="0" applyFont="1" applyBorder="1" applyAlignment="1">
      <alignment horizontal="right" vertical="center"/>
    </xf>
    <xf numFmtId="0" fontId="27" fillId="24" borderId="34" xfId="0" applyFont="1" applyFill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dxfs count="4">
    <dxf>
      <fill>
        <patternFill patternType="solid">
          <bgColor rgb="FFFF99CC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99CCFF"/>
        </patternFill>
      </fill>
      <border/>
    </dxf>
    <dxf>
      <fill>
        <patternFill patternType="solid"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'3Ａ星取表'!$B$39:$AA$39</c:f>
              <c:strCache>
                <c:ptCount val="1"/>
                <c:pt idx="0">
                  <c:v>× × × × × 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'3Ａ星取表'!$AB$39:$AE$39</c:f>
              <c:numCache>
                <c:ptCount val="4"/>
              </c:numCache>
            </c:numRef>
          </c:val>
        </c:ser>
        <c:axId val="21932789"/>
        <c:axId val="63177374"/>
      </c:barChart>
      <c:catAx>
        <c:axId val="219327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177374"/>
        <c:crosses val="autoZero"/>
        <c:auto val="1"/>
        <c:lblOffset val="100"/>
        <c:noMultiLvlLbl val="0"/>
      </c:catAx>
      <c:valAx>
        <c:axId val="6317737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1932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15</xdr:col>
      <xdr:colOff>657225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457325" y="0"/>
          <a:ext cx="546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9</xdr:row>
      <xdr:rowOff>19050</xdr:rowOff>
    </xdr:from>
    <xdr:to>
      <xdr:col>15</xdr:col>
      <xdr:colOff>95250</xdr:colOff>
      <xdr:row>9</xdr:row>
      <xdr:rowOff>171450</xdr:rowOff>
    </xdr:to>
    <xdr:sp>
      <xdr:nvSpPr>
        <xdr:cNvPr id="1" name="Oval 1"/>
        <xdr:cNvSpPr>
          <a:spLocks/>
        </xdr:cNvSpPr>
      </xdr:nvSpPr>
      <xdr:spPr>
        <a:xfrm>
          <a:off x="1609725" y="2266950"/>
          <a:ext cx="61912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285750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92011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"/>
  <sheetViews>
    <sheetView zoomScaleSheetLayoutView="85" workbookViewId="0" topLeftCell="A4">
      <selection activeCell="T37" sqref="T37"/>
    </sheetView>
  </sheetViews>
  <sheetFormatPr defaultColWidth="9.00390625" defaultRowHeight="18.75" customHeight="1"/>
  <cols>
    <col min="1" max="1" width="4.625" style="103" customWidth="1"/>
    <col min="2" max="2" width="8.375" style="103" customWidth="1"/>
    <col min="3" max="3" width="6.125" style="103" customWidth="1"/>
    <col min="4" max="4" width="8.625" style="103" customWidth="1"/>
    <col min="5" max="5" width="3.625" style="103" customWidth="1"/>
    <col min="6" max="6" width="2.625" style="103" customWidth="1"/>
    <col min="7" max="7" width="3.625" style="103" customWidth="1"/>
    <col min="8" max="8" width="8.625" style="103" customWidth="1"/>
    <col min="9" max="10" width="5.625" style="103" customWidth="1"/>
    <col min="11" max="11" width="6.25390625" style="103" customWidth="1"/>
    <col min="12" max="12" width="8.625" style="103" customWidth="1"/>
    <col min="13" max="13" width="3.625" style="103" customWidth="1"/>
    <col min="14" max="14" width="2.625" style="103" customWidth="1"/>
    <col min="15" max="15" width="3.625" style="103" customWidth="1"/>
    <col min="16" max="16" width="8.625" style="103" customWidth="1"/>
    <col min="17" max="18" width="5.625" style="103" customWidth="1"/>
    <col min="19" max="19" width="4.625" style="103" customWidth="1"/>
    <col min="20" max="16384" width="9.00390625" style="103" bestFit="1" customWidth="1"/>
  </cols>
  <sheetData>
    <row r="1" spans="1:18" ht="18.75" customHeight="1">
      <c r="A1" s="78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76" t="s">
        <v>1</v>
      </c>
      <c r="M1" s="102"/>
      <c r="N1" s="102"/>
      <c r="O1" s="102"/>
      <c r="P1" s="102"/>
      <c r="Q1" s="102"/>
      <c r="R1" s="102"/>
    </row>
    <row r="2" ht="18.75" customHeight="1">
      <c r="A2" s="77" t="s">
        <v>2</v>
      </c>
    </row>
    <row r="4" spans="1:18" ht="18.75" customHeight="1" thickBot="1">
      <c r="A4" s="160" t="s">
        <v>3</v>
      </c>
      <c r="B4" s="124" t="s">
        <v>4</v>
      </c>
      <c r="C4" s="113" t="s">
        <v>5</v>
      </c>
      <c r="D4" s="221" t="s">
        <v>6</v>
      </c>
      <c r="E4" s="222"/>
      <c r="F4" s="222"/>
      <c r="G4" s="222"/>
      <c r="H4" s="223"/>
      <c r="I4" s="224" t="s">
        <v>7</v>
      </c>
      <c r="J4" s="223"/>
      <c r="K4" s="133" t="s">
        <v>5</v>
      </c>
      <c r="L4" s="221" t="s">
        <v>6</v>
      </c>
      <c r="M4" s="222"/>
      <c r="N4" s="222"/>
      <c r="O4" s="222"/>
      <c r="P4" s="223"/>
      <c r="Q4" s="224" t="s">
        <v>7</v>
      </c>
      <c r="R4" s="225"/>
    </row>
    <row r="5" spans="1:18" ht="18.75" customHeight="1">
      <c r="A5" s="218">
        <v>1</v>
      </c>
      <c r="B5" s="134">
        <v>40285</v>
      </c>
      <c r="C5" s="215" t="s">
        <v>8</v>
      </c>
      <c r="D5" s="216"/>
      <c r="E5" s="216"/>
      <c r="F5" s="216"/>
      <c r="G5" s="216"/>
      <c r="H5" s="216"/>
      <c r="I5" s="216"/>
      <c r="J5" s="217"/>
      <c r="K5" s="226" t="s">
        <v>9</v>
      </c>
      <c r="L5" s="216"/>
      <c r="M5" s="216"/>
      <c r="N5" s="216"/>
      <c r="O5" s="216"/>
      <c r="P5" s="216"/>
      <c r="Q5" s="216"/>
      <c r="R5" s="217"/>
    </row>
    <row r="6" spans="1:18" ht="18.75" customHeight="1">
      <c r="A6" s="219"/>
      <c r="B6" s="135" t="s">
        <v>10</v>
      </c>
      <c r="C6" s="136">
        <v>0.4583333333333333</v>
      </c>
      <c r="D6" s="161" t="s">
        <v>11</v>
      </c>
      <c r="E6" s="161"/>
      <c r="F6" s="161" t="s">
        <v>12</v>
      </c>
      <c r="G6" s="161"/>
      <c r="H6" s="161" t="s">
        <v>13</v>
      </c>
      <c r="I6" s="137" t="s">
        <v>14</v>
      </c>
      <c r="J6" s="137" t="s">
        <v>15</v>
      </c>
      <c r="K6" s="162">
        <v>0.4583333333333333</v>
      </c>
      <c r="L6" s="161" t="s">
        <v>16</v>
      </c>
      <c r="M6" s="161"/>
      <c r="N6" s="161" t="s">
        <v>12</v>
      </c>
      <c r="O6" s="161"/>
      <c r="P6" s="161" t="s">
        <v>17</v>
      </c>
      <c r="Q6" s="139" t="str">
        <f>L7</f>
        <v>鶴東Ｂ</v>
      </c>
      <c r="R6" s="140" t="str">
        <f>P7</f>
        <v>楯岡</v>
      </c>
    </row>
    <row r="7" spans="1:20" ht="18.75" customHeight="1" thickBot="1">
      <c r="A7" s="220"/>
      <c r="B7" s="141"/>
      <c r="C7" s="142">
        <v>0.5416666666666666</v>
      </c>
      <c r="D7" s="157" t="s">
        <v>14</v>
      </c>
      <c r="E7" s="157"/>
      <c r="F7" s="157" t="s">
        <v>12</v>
      </c>
      <c r="G7" s="157"/>
      <c r="H7" s="157" t="s">
        <v>18</v>
      </c>
      <c r="I7" s="143" t="s">
        <v>11</v>
      </c>
      <c r="J7" s="143" t="s">
        <v>13</v>
      </c>
      <c r="K7" s="163">
        <v>0.5416666666666666</v>
      </c>
      <c r="L7" s="157" t="s">
        <v>19</v>
      </c>
      <c r="M7" s="157"/>
      <c r="N7" s="157" t="s">
        <v>12</v>
      </c>
      <c r="O7" s="157"/>
      <c r="P7" s="157" t="s">
        <v>20</v>
      </c>
      <c r="Q7" s="144" t="str">
        <f>L6</f>
        <v>神室産</v>
      </c>
      <c r="R7" s="145" t="str">
        <f>P6</f>
        <v>東根工</v>
      </c>
      <c r="T7" s="102"/>
    </row>
    <row r="8" spans="1:20" ht="18.75" customHeight="1">
      <c r="A8" s="206">
        <v>2</v>
      </c>
      <c r="B8" s="125">
        <v>40313</v>
      </c>
      <c r="C8" s="211" t="s">
        <v>21</v>
      </c>
      <c r="D8" s="212"/>
      <c r="E8" s="212"/>
      <c r="F8" s="212"/>
      <c r="G8" s="212"/>
      <c r="H8" s="212"/>
      <c r="I8" s="212"/>
      <c r="J8" s="212"/>
      <c r="K8" s="213" t="s">
        <v>22</v>
      </c>
      <c r="L8" s="212"/>
      <c r="M8" s="212"/>
      <c r="N8" s="212"/>
      <c r="O8" s="212"/>
      <c r="P8" s="212"/>
      <c r="Q8" s="212"/>
      <c r="R8" s="214"/>
      <c r="T8" s="102"/>
    </row>
    <row r="9" spans="1:20" ht="18.75" customHeight="1">
      <c r="A9" s="200"/>
      <c r="B9" s="126" t="s">
        <v>10</v>
      </c>
      <c r="C9" s="114">
        <v>0.4583333333333333</v>
      </c>
      <c r="D9" s="164" t="s">
        <v>11</v>
      </c>
      <c r="E9" s="164">
        <v>9</v>
      </c>
      <c r="F9" s="164" t="s">
        <v>12</v>
      </c>
      <c r="G9" s="164">
        <v>0</v>
      </c>
      <c r="H9" s="164" t="s">
        <v>17</v>
      </c>
      <c r="I9" s="60" t="str">
        <f>D10</f>
        <v>鶴工Ｂ</v>
      </c>
      <c r="J9" s="60" t="str">
        <f>H10</f>
        <v>楯岡</v>
      </c>
      <c r="K9" s="165">
        <v>0.4583333333333333</v>
      </c>
      <c r="L9" s="164" t="s">
        <v>16</v>
      </c>
      <c r="M9" s="164">
        <v>0</v>
      </c>
      <c r="N9" s="164" t="s">
        <v>12</v>
      </c>
      <c r="O9" s="164">
        <v>1</v>
      </c>
      <c r="P9" s="164" t="s">
        <v>13</v>
      </c>
      <c r="Q9" s="61" t="str">
        <f>L10</f>
        <v>鶴東Ｂ</v>
      </c>
      <c r="R9" s="63" t="str">
        <f>P10</f>
        <v>加茂水</v>
      </c>
      <c r="T9" s="102"/>
    </row>
    <row r="10" spans="1:20" ht="18.75" customHeight="1">
      <c r="A10" s="207"/>
      <c r="B10" s="127"/>
      <c r="C10" s="115">
        <v>0.5416666666666666</v>
      </c>
      <c r="D10" s="166" t="s">
        <v>14</v>
      </c>
      <c r="E10" s="166">
        <v>3</v>
      </c>
      <c r="F10" s="166" t="s">
        <v>12</v>
      </c>
      <c r="G10" s="166">
        <v>2</v>
      </c>
      <c r="H10" s="166" t="s">
        <v>20</v>
      </c>
      <c r="I10" s="71" t="str">
        <f>D9</f>
        <v>酒田南</v>
      </c>
      <c r="J10" s="71" t="str">
        <f>H9</f>
        <v>東根工</v>
      </c>
      <c r="K10" s="167">
        <v>0.5416666666666666</v>
      </c>
      <c r="L10" s="166" t="s">
        <v>19</v>
      </c>
      <c r="M10" s="166">
        <v>12</v>
      </c>
      <c r="N10" s="166" t="s">
        <v>12</v>
      </c>
      <c r="O10" s="166">
        <v>0</v>
      </c>
      <c r="P10" s="166" t="s">
        <v>15</v>
      </c>
      <c r="Q10" s="65" t="str">
        <f>L9</f>
        <v>神室産</v>
      </c>
      <c r="R10" s="66" t="str">
        <f>P9</f>
        <v>新庄南</v>
      </c>
      <c r="T10" s="102"/>
    </row>
    <row r="11" spans="1:20" ht="18.75" customHeight="1">
      <c r="A11" s="199">
        <v>3</v>
      </c>
      <c r="B11" s="126">
        <v>40320</v>
      </c>
      <c r="C11" s="202" t="s">
        <v>23</v>
      </c>
      <c r="D11" s="203"/>
      <c r="E11" s="203"/>
      <c r="F11" s="203"/>
      <c r="G11" s="203"/>
      <c r="H11" s="203"/>
      <c r="I11" s="203"/>
      <c r="J11" s="203"/>
      <c r="K11" s="204" t="s">
        <v>24</v>
      </c>
      <c r="L11" s="203"/>
      <c r="M11" s="203"/>
      <c r="N11" s="203"/>
      <c r="O11" s="203"/>
      <c r="P11" s="203"/>
      <c r="Q11" s="203"/>
      <c r="R11" s="205"/>
      <c r="T11" s="102"/>
    </row>
    <row r="12" spans="1:20" ht="18.75" customHeight="1">
      <c r="A12" s="200"/>
      <c r="B12" s="126" t="s">
        <v>10</v>
      </c>
      <c r="C12" s="116">
        <v>0.4166666666666667</v>
      </c>
      <c r="D12" s="168" t="s">
        <v>11</v>
      </c>
      <c r="E12" s="168">
        <v>9</v>
      </c>
      <c r="F12" s="168" t="s">
        <v>12</v>
      </c>
      <c r="G12" s="168">
        <v>0</v>
      </c>
      <c r="H12" s="168" t="s">
        <v>20</v>
      </c>
      <c r="I12" s="62" t="s">
        <v>14</v>
      </c>
      <c r="J12" s="62" t="s">
        <v>17</v>
      </c>
      <c r="K12" s="169">
        <v>0.4583333333333333</v>
      </c>
      <c r="L12" s="168" t="s">
        <v>16</v>
      </c>
      <c r="M12" s="168">
        <v>6</v>
      </c>
      <c r="N12" s="168" t="s">
        <v>12</v>
      </c>
      <c r="O12" s="168">
        <v>2</v>
      </c>
      <c r="P12" s="168" t="s">
        <v>15</v>
      </c>
      <c r="Q12" s="108"/>
      <c r="R12" s="109"/>
      <c r="T12" s="102"/>
    </row>
    <row r="13" spans="1:20" ht="18.75" customHeight="1">
      <c r="A13" s="201"/>
      <c r="B13" s="126"/>
      <c r="C13" s="114">
        <v>0.5</v>
      </c>
      <c r="D13" s="164" t="s">
        <v>14</v>
      </c>
      <c r="E13" s="164">
        <v>3</v>
      </c>
      <c r="F13" s="164" t="s">
        <v>12</v>
      </c>
      <c r="G13" s="164">
        <v>1</v>
      </c>
      <c r="H13" s="164" t="s">
        <v>17</v>
      </c>
      <c r="I13" s="60" t="str">
        <f>D14</f>
        <v>鶴東Ｂ</v>
      </c>
      <c r="J13" s="60" t="str">
        <f>H14</f>
        <v>新庄南</v>
      </c>
      <c r="K13" s="165"/>
      <c r="L13" s="164"/>
      <c r="M13" s="164"/>
      <c r="N13" s="164"/>
      <c r="O13" s="164"/>
      <c r="P13" s="164"/>
      <c r="Q13" s="108"/>
      <c r="R13" s="110"/>
      <c r="T13" s="102"/>
    </row>
    <row r="14" spans="1:24" ht="18.75" customHeight="1">
      <c r="A14" s="201"/>
      <c r="B14" s="128"/>
      <c r="C14" s="117">
        <v>0.5833333333333334</v>
      </c>
      <c r="D14" s="102" t="s">
        <v>19</v>
      </c>
      <c r="E14" s="102">
        <v>1</v>
      </c>
      <c r="F14" s="102" t="s">
        <v>12</v>
      </c>
      <c r="G14" s="102">
        <v>1</v>
      </c>
      <c r="H14" s="102" t="s">
        <v>13</v>
      </c>
      <c r="I14" s="69" t="str">
        <f>D12</f>
        <v>酒田南</v>
      </c>
      <c r="J14" s="69" t="str">
        <f>H12</f>
        <v>楯岡</v>
      </c>
      <c r="K14" s="170"/>
      <c r="L14" s="102"/>
      <c r="M14" s="102"/>
      <c r="N14" s="102"/>
      <c r="O14" s="102"/>
      <c r="P14" s="102"/>
      <c r="Q14" s="111"/>
      <c r="R14" s="112"/>
      <c r="T14" s="102"/>
      <c r="U14" s="102"/>
      <c r="V14" s="102"/>
      <c r="W14" s="102"/>
      <c r="X14" s="102"/>
    </row>
    <row r="15" spans="1:24" ht="18.75" customHeight="1">
      <c r="A15" s="206">
        <v>4</v>
      </c>
      <c r="B15" s="125">
        <v>40341</v>
      </c>
      <c r="C15" s="211" t="s">
        <v>21</v>
      </c>
      <c r="D15" s="212"/>
      <c r="E15" s="212"/>
      <c r="F15" s="212"/>
      <c r="G15" s="212"/>
      <c r="H15" s="212"/>
      <c r="I15" s="212"/>
      <c r="J15" s="212"/>
      <c r="K15" s="213" t="s">
        <v>23</v>
      </c>
      <c r="L15" s="212"/>
      <c r="M15" s="212"/>
      <c r="N15" s="212"/>
      <c r="O15" s="212"/>
      <c r="P15" s="212"/>
      <c r="Q15" s="212"/>
      <c r="R15" s="214"/>
      <c r="T15" s="102"/>
      <c r="U15" s="102"/>
      <c r="V15" s="102"/>
      <c r="W15" s="102"/>
      <c r="X15" s="102"/>
    </row>
    <row r="16" spans="1:24" ht="18.75" customHeight="1">
      <c r="A16" s="200"/>
      <c r="B16" s="126" t="s">
        <v>10</v>
      </c>
      <c r="C16" s="114">
        <v>0.4583333333333333</v>
      </c>
      <c r="D16" s="164" t="s">
        <v>11</v>
      </c>
      <c r="E16" s="164">
        <v>8</v>
      </c>
      <c r="F16" s="164" t="s">
        <v>12</v>
      </c>
      <c r="G16" s="164">
        <v>0</v>
      </c>
      <c r="H16" s="164" t="s">
        <v>19</v>
      </c>
      <c r="I16" s="61" t="str">
        <f>D17</f>
        <v>鶴工Ｂ</v>
      </c>
      <c r="J16" s="72" t="str">
        <f>H17</f>
        <v>神室産</v>
      </c>
      <c r="K16" s="165">
        <v>0.4583333333333333</v>
      </c>
      <c r="L16" s="164" t="s">
        <v>20</v>
      </c>
      <c r="M16" s="164">
        <v>5</v>
      </c>
      <c r="N16" s="164" t="s">
        <v>12</v>
      </c>
      <c r="O16" s="164">
        <v>1</v>
      </c>
      <c r="P16" s="164" t="s">
        <v>13</v>
      </c>
      <c r="Q16" s="61" t="str">
        <f>L17</f>
        <v>東根工</v>
      </c>
      <c r="R16" s="63" t="str">
        <f>P17</f>
        <v>加茂水</v>
      </c>
      <c r="T16" s="102"/>
      <c r="U16" s="102"/>
      <c r="V16" s="102"/>
      <c r="W16" s="102"/>
      <c r="X16" s="102"/>
    </row>
    <row r="17" spans="1:24" ht="18.75" customHeight="1">
      <c r="A17" s="207"/>
      <c r="B17" s="127"/>
      <c r="C17" s="118">
        <v>0.5416666666666666</v>
      </c>
      <c r="D17" s="138" t="s">
        <v>14</v>
      </c>
      <c r="E17" s="138">
        <v>2</v>
      </c>
      <c r="F17" s="138" t="s">
        <v>12</v>
      </c>
      <c r="G17" s="138">
        <v>0</v>
      </c>
      <c r="H17" s="138" t="s">
        <v>16</v>
      </c>
      <c r="I17" s="68" t="str">
        <f>D16</f>
        <v>酒田南</v>
      </c>
      <c r="J17" s="73" t="str">
        <f>H16</f>
        <v>鶴東Ｂ</v>
      </c>
      <c r="K17" s="167">
        <v>0.5416666666666666</v>
      </c>
      <c r="L17" s="138" t="s">
        <v>17</v>
      </c>
      <c r="M17" s="138">
        <v>7</v>
      </c>
      <c r="N17" s="138" t="s">
        <v>12</v>
      </c>
      <c r="O17" s="138">
        <v>1</v>
      </c>
      <c r="P17" s="138" t="s">
        <v>15</v>
      </c>
      <c r="Q17" s="65" t="str">
        <f>L16</f>
        <v>楯岡</v>
      </c>
      <c r="R17" s="70" t="str">
        <f>P16</f>
        <v>新庄南</v>
      </c>
      <c r="T17" s="102"/>
      <c r="U17" s="102"/>
      <c r="V17" s="102"/>
      <c r="W17" s="102"/>
      <c r="X17" s="102"/>
    </row>
    <row r="18" spans="1:24" ht="18.75" customHeight="1">
      <c r="A18" s="187">
        <v>5</v>
      </c>
      <c r="B18" s="125"/>
      <c r="C18" s="211" t="s">
        <v>25</v>
      </c>
      <c r="D18" s="212"/>
      <c r="E18" s="212"/>
      <c r="F18" s="212"/>
      <c r="G18" s="212"/>
      <c r="H18" s="212"/>
      <c r="I18" s="212"/>
      <c r="J18" s="214"/>
      <c r="K18" s="213" t="s">
        <v>26</v>
      </c>
      <c r="L18" s="212"/>
      <c r="M18" s="212"/>
      <c r="N18" s="212"/>
      <c r="O18" s="212"/>
      <c r="P18" s="212"/>
      <c r="Q18" s="212"/>
      <c r="R18" s="214"/>
      <c r="T18" s="102"/>
      <c r="U18" s="102"/>
      <c r="V18" s="102"/>
      <c r="W18" s="102"/>
      <c r="X18" s="102"/>
    </row>
    <row r="19" spans="1:24" ht="18.75" customHeight="1">
      <c r="A19" s="188"/>
      <c r="B19" s="97" t="s">
        <v>27</v>
      </c>
      <c r="C19" s="114">
        <v>0.4583333333333333</v>
      </c>
      <c r="D19" s="164" t="s">
        <v>20</v>
      </c>
      <c r="E19" s="164">
        <v>3</v>
      </c>
      <c r="F19" s="164" t="s">
        <v>12</v>
      </c>
      <c r="G19" s="164">
        <v>0</v>
      </c>
      <c r="H19" s="164" t="s">
        <v>15</v>
      </c>
      <c r="I19" s="61" t="str">
        <f>D20</f>
        <v>酒田南</v>
      </c>
      <c r="J19" s="64"/>
      <c r="K19" s="165">
        <v>0.4166666666666667</v>
      </c>
      <c r="L19" s="164" t="s">
        <v>11</v>
      </c>
      <c r="M19" s="164">
        <v>4</v>
      </c>
      <c r="N19" s="164" t="s">
        <v>12</v>
      </c>
      <c r="O19" s="164">
        <v>0</v>
      </c>
      <c r="P19" s="164" t="s">
        <v>16</v>
      </c>
      <c r="Q19" s="61" t="s">
        <v>14</v>
      </c>
      <c r="R19" s="64" t="s">
        <v>19</v>
      </c>
      <c r="T19" s="102"/>
      <c r="U19" s="102"/>
      <c r="V19" s="102"/>
      <c r="W19" s="102"/>
      <c r="X19" s="102"/>
    </row>
    <row r="20" spans="1:24" ht="18.75" customHeight="1">
      <c r="A20" s="188"/>
      <c r="B20" s="97" t="s">
        <v>28</v>
      </c>
      <c r="C20" s="117">
        <v>0.5416666666666666</v>
      </c>
      <c r="D20" s="102" t="s">
        <v>11</v>
      </c>
      <c r="E20" s="102">
        <v>10</v>
      </c>
      <c r="F20" s="102" t="s">
        <v>12</v>
      </c>
      <c r="G20" s="102">
        <v>0</v>
      </c>
      <c r="H20" s="102" t="s">
        <v>20</v>
      </c>
      <c r="I20" s="101"/>
      <c r="J20" s="104" t="str">
        <f>H19</f>
        <v>加茂水</v>
      </c>
      <c r="K20" s="165">
        <v>0.5</v>
      </c>
      <c r="L20" s="164" t="s">
        <v>14</v>
      </c>
      <c r="M20" s="164">
        <v>3</v>
      </c>
      <c r="N20" s="164" t="s">
        <v>12</v>
      </c>
      <c r="O20" s="164">
        <v>3</v>
      </c>
      <c r="P20" s="164" t="s">
        <v>19</v>
      </c>
      <c r="Q20" s="61" t="s">
        <v>17</v>
      </c>
      <c r="R20" s="64" t="s">
        <v>13</v>
      </c>
      <c r="T20" s="102"/>
      <c r="U20" s="102"/>
      <c r="V20" s="102"/>
      <c r="W20" s="102"/>
      <c r="X20" s="102"/>
    </row>
    <row r="21" spans="1:24" ht="18.75" customHeight="1">
      <c r="A21" s="189"/>
      <c r="B21" s="129"/>
      <c r="C21" s="105"/>
      <c r="D21" s="166"/>
      <c r="E21" s="166"/>
      <c r="F21" s="166"/>
      <c r="G21" s="166"/>
      <c r="H21" s="166"/>
      <c r="I21" s="105"/>
      <c r="J21" s="106"/>
      <c r="K21" s="167">
        <v>0.5833333333333334</v>
      </c>
      <c r="L21" s="138" t="s">
        <v>17</v>
      </c>
      <c r="M21" s="138">
        <v>5</v>
      </c>
      <c r="N21" s="138" t="s">
        <v>12</v>
      </c>
      <c r="O21" s="138">
        <v>3</v>
      </c>
      <c r="P21" s="138" t="s">
        <v>13</v>
      </c>
      <c r="Q21" s="65" t="str">
        <f>L19</f>
        <v>酒田南</v>
      </c>
      <c r="R21" s="67" t="str">
        <f>P19</f>
        <v>神室産</v>
      </c>
      <c r="T21" s="102"/>
      <c r="U21" s="102"/>
      <c r="V21" s="102"/>
      <c r="W21" s="102"/>
      <c r="X21" s="102"/>
    </row>
    <row r="22" spans="1:24" ht="18.75" customHeight="1">
      <c r="A22" s="206">
        <v>6</v>
      </c>
      <c r="B22" s="125">
        <v>40362</v>
      </c>
      <c r="C22" s="211" t="s">
        <v>21</v>
      </c>
      <c r="D22" s="212"/>
      <c r="E22" s="212"/>
      <c r="F22" s="212"/>
      <c r="G22" s="212"/>
      <c r="H22" s="212"/>
      <c r="I22" s="212"/>
      <c r="J22" s="212"/>
      <c r="K22" s="213" t="s">
        <v>22</v>
      </c>
      <c r="L22" s="212"/>
      <c r="M22" s="212"/>
      <c r="N22" s="212"/>
      <c r="O22" s="212"/>
      <c r="P22" s="212"/>
      <c r="Q22" s="212"/>
      <c r="R22" s="214"/>
      <c r="T22" s="102"/>
      <c r="U22" s="102"/>
      <c r="V22" s="102"/>
      <c r="W22" s="102"/>
      <c r="X22" s="102"/>
    </row>
    <row r="23" spans="1:24" ht="18.75" customHeight="1">
      <c r="A23" s="200"/>
      <c r="B23" s="126" t="s">
        <v>10</v>
      </c>
      <c r="C23" s="114">
        <v>0.4583333333333333</v>
      </c>
      <c r="D23" s="164" t="s">
        <v>11</v>
      </c>
      <c r="E23" s="164">
        <v>5</v>
      </c>
      <c r="F23" s="164" t="s">
        <v>12</v>
      </c>
      <c r="G23" s="164">
        <v>0</v>
      </c>
      <c r="H23" s="164" t="s">
        <v>14</v>
      </c>
      <c r="I23" s="61" t="str">
        <f>D24</f>
        <v>加茂水</v>
      </c>
      <c r="J23" s="60" t="str">
        <f>H24</f>
        <v>新庄南</v>
      </c>
      <c r="K23" s="165">
        <v>0.4583333333333333</v>
      </c>
      <c r="L23" s="164" t="s">
        <v>16</v>
      </c>
      <c r="M23" s="164">
        <v>2</v>
      </c>
      <c r="N23" s="164" t="s">
        <v>12</v>
      </c>
      <c r="O23" s="164">
        <v>1</v>
      </c>
      <c r="P23" s="164" t="s">
        <v>19</v>
      </c>
      <c r="Q23" s="61" t="str">
        <f>L24</f>
        <v>楯岡</v>
      </c>
      <c r="R23" s="64" t="str">
        <f>P24</f>
        <v>東根工</v>
      </c>
      <c r="T23" s="102"/>
      <c r="U23" s="102"/>
      <c r="V23" s="102"/>
      <c r="W23" s="102"/>
      <c r="X23" s="102"/>
    </row>
    <row r="24" spans="1:24" ht="18.75" customHeight="1" thickBot="1">
      <c r="A24" s="207"/>
      <c r="B24" s="127"/>
      <c r="C24" s="115">
        <v>0.5416666666666666</v>
      </c>
      <c r="D24" s="138" t="s">
        <v>15</v>
      </c>
      <c r="E24" s="138">
        <v>0</v>
      </c>
      <c r="F24" s="138" t="s">
        <v>12</v>
      </c>
      <c r="G24" s="138">
        <v>2</v>
      </c>
      <c r="H24" s="138" t="s">
        <v>13</v>
      </c>
      <c r="I24" s="68" t="s">
        <v>11</v>
      </c>
      <c r="J24" s="107" t="s">
        <v>14</v>
      </c>
      <c r="K24" s="167">
        <v>0.5416666666666666</v>
      </c>
      <c r="L24" s="138" t="s">
        <v>20</v>
      </c>
      <c r="M24" s="138">
        <v>3</v>
      </c>
      <c r="N24" s="138" t="s">
        <v>12</v>
      </c>
      <c r="O24" s="138">
        <v>3</v>
      </c>
      <c r="P24" s="138" t="s">
        <v>17</v>
      </c>
      <c r="Q24" s="65" t="str">
        <f>L23</f>
        <v>神室産</v>
      </c>
      <c r="R24" s="67" t="str">
        <f>P23</f>
        <v>鶴東Ｂ</v>
      </c>
      <c r="T24" s="102"/>
      <c r="U24" s="102"/>
      <c r="V24" s="102"/>
      <c r="W24" s="102"/>
      <c r="X24" s="102"/>
    </row>
    <row r="25" spans="1:24" ht="18.75" customHeight="1">
      <c r="A25" s="208">
        <v>7</v>
      </c>
      <c r="B25" s="135">
        <v>40369</v>
      </c>
      <c r="C25" s="202" t="s">
        <v>21</v>
      </c>
      <c r="D25" s="203"/>
      <c r="E25" s="203"/>
      <c r="F25" s="203"/>
      <c r="G25" s="203"/>
      <c r="H25" s="203"/>
      <c r="I25" s="203"/>
      <c r="J25" s="203"/>
      <c r="K25" s="226" t="s">
        <v>128</v>
      </c>
      <c r="L25" s="216"/>
      <c r="M25" s="216"/>
      <c r="N25" s="216"/>
      <c r="O25" s="216"/>
      <c r="P25" s="216"/>
      <c r="Q25" s="216"/>
      <c r="R25" s="217"/>
      <c r="T25" s="102"/>
      <c r="U25" s="102"/>
      <c r="V25" s="102"/>
      <c r="W25" s="102"/>
      <c r="X25" s="102"/>
    </row>
    <row r="26" spans="1:24" ht="18.75" customHeight="1">
      <c r="A26" s="209"/>
      <c r="B26" s="135" t="s">
        <v>10</v>
      </c>
      <c r="C26" s="114">
        <v>0.4583333333333333</v>
      </c>
      <c r="D26" s="164" t="s">
        <v>11</v>
      </c>
      <c r="E26" s="164">
        <v>11</v>
      </c>
      <c r="F26" s="164" t="s">
        <v>12</v>
      </c>
      <c r="G26" s="164">
        <v>1</v>
      </c>
      <c r="H26" s="164" t="s">
        <v>13</v>
      </c>
      <c r="I26" s="61" t="str">
        <f>D27</f>
        <v>鶴工Ｂ</v>
      </c>
      <c r="J26" s="60" t="str">
        <f>H27</f>
        <v>加茂水</v>
      </c>
      <c r="K26" s="162">
        <v>0.4583333333333333</v>
      </c>
      <c r="L26" s="161" t="s">
        <v>139</v>
      </c>
      <c r="M26" s="161"/>
      <c r="N26" s="161" t="s">
        <v>12</v>
      </c>
      <c r="O26" s="161"/>
      <c r="P26" s="171" t="s">
        <v>17</v>
      </c>
      <c r="Q26" s="147" t="str">
        <f>L27</f>
        <v>鶴東Ｂ</v>
      </c>
      <c r="R26" s="140" t="str">
        <f>P27</f>
        <v>楯岡</v>
      </c>
      <c r="T26" s="102"/>
      <c r="U26" s="102"/>
      <c r="V26" s="102"/>
      <c r="W26" s="102"/>
      <c r="X26" s="102"/>
    </row>
    <row r="27" spans="1:24" ht="18.75" customHeight="1" thickBot="1">
      <c r="A27" s="210"/>
      <c r="B27" s="146"/>
      <c r="C27" s="116">
        <v>0.5416666666666666</v>
      </c>
      <c r="D27" s="102" t="s">
        <v>14</v>
      </c>
      <c r="E27" s="102">
        <v>7</v>
      </c>
      <c r="F27" s="102" t="s">
        <v>12</v>
      </c>
      <c r="G27" s="102">
        <v>1</v>
      </c>
      <c r="H27" s="102" t="s">
        <v>15</v>
      </c>
      <c r="I27" s="101" t="str">
        <f>D26</f>
        <v>酒田南</v>
      </c>
      <c r="J27" s="62" t="str">
        <f>H26</f>
        <v>新庄南</v>
      </c>
      <c r="K27" s="172">
        <v>0.5416666666666666</v>
      </c>
      <c r="L27" s="173" t="s">
        <v>140</v>
      </c>
      <c r="M27" s="173"/>
      <c r="N27" s="173" t="s">
        <v>12</v>
      </c>
      <c r="O27" s="173"/>
      <c r="P27" s="174" t="s">
        <v>20</v>
      </c>
      <c r="Q27" s="148" t="str">
        <f>L26</f>
        <v>神室産</v>
      </c>
      <c r="R27" s="149" t="str">
        <f>P26</f>
        <v>東根工</v>
      </c>
      <c r="T27" s="102"/>
      <c r="U27" s="102"/>
      <c r="V27" s="102"/>
      <c r="W27" s="102"/>
      <c r="X27" s="102"/>
    </row>
    <row r="28" spans="1:24" ht="18.75" customHeight="1">
      <c r="A28" s="206">
        <v>8</v>
      </c>
      <c r="B28" s="125">
        <v>40378</v>
      </c>
      <c r="C28" s="211" t="s">
        <v>21</v>
      </c>
      <c r="D28" s="212"/>
      <c r="E28" s="212"/>
      <c r="F28" s="212"/>
      <c r="G28" s="212"/>
      <c r="H28" s="212"/>
      <c r="I28" s="212"/>
      <c r="J28" s="212"/>
      <c r="K28" s="213" t="s">
        <v>22</v>
      </c>
      <c r="L28" s="212"/>
      <c r="M28" s="212"/>
      <c r="N28" s="212"/>
      <c r="O28" s="212"/>
      <c r="P28" s="212"/>
      <c r="Q28" s="212"/>
      <c r="R28" s="214"/>
      <c r="T28" s="102"/>
      <c r="U28" s="102"/>
      <c r="V28" s="102"/>
      <c r="W28" s="102"/>
      <c r="X28" s="102"/>
    </row>
    <row r="29" spans="1:24" ht="18.75" customHeight="1">
      <c r="A29" s="200"/>
      <c r="B29" s="126" t="s">
        <v>29</v>
      </c>
      <c r="C29" s="114">
        <v>0.4583333333333333</v>
      </c>
      <c r="D29" s="164" t="s">
        <v>141</v>
      </c>
      <c r="E29" s="164">
        <v>11</v>
      </c>
      <c r="F29" s="164" t="s">
        <v>12</v>
      </c>
      <c r="G29" s="164">
        <v>0</v>
      </c>
      <c r="H29" s="164" t="s">
        <v>15</v>
      </c>
      <c r="I29" s="61" t="str">
        <f>D30</f>
        <v>鶴工Ｂ</v>
      </c>
      <c r="J29" s="60" t="str">
        <f>H30</f>
        <v>新庄南</v>
      </c>
      <c r="K29" s="165">
        <v>0.4583333333333333</v>
      </c>
      <c r="L29" s="164" t="s">
        <v>16</v>
      </c>
      <c r="M29" s="164">
        <v>2</v>
      </c>
      <c r="N29" s="164" t="s">
        <v>12</v>
      </c>
      <c r="O29" s="164">
        <v>1</v>
      </c>
      <c r="P29" s="164" t="s">
        <v>20</v>
      </c>
      <c r="Q29" s="61" t="str">
        <f>L30</f>
        <v>鶴東Ｂ</v>
      </c>
      <c r="R29" s="64" t="str">
        <f>P30</f>
        <v>東根工</v>
      </c>
      <c r="V29" s="102"/>
      <c r="W29" s="102"/>
      <c r="X29" s="102"/>
    </row>
    <row r="30" spans="1:24" ht="18.75" customHeight="1">
      <c r="A30" s="207"/>
      <c r="B30" s="127"/>
      <c r="C30" s="115">
        <v>0.5416666666666666</v>
      </c>
      <c r="D30" s="138" t="s">
        <v>14</v>
      </c>
      <c r="E30" s="138">
        <v>4</v>
      </c>
      <c r="F30" s="138" t="s">
        <v>12</v>
      </c>
      <c r="G30" s="138">
        <v>0</v>
      </c>
      <c r="H30" s="138" t="s">
        <v>13</v>
      </c>
      <c r="I30" s="65" t="str">
        <f>D29</f>
        <v>酒田南</v>
      </c>
      <c r="J30" s="71" t="str">
        <f>H29</f>
        <v>加茂水</v>
      </c>
      <c r="K30" s="167">
        <v>0.5416666666666666</v>
      </c>
      <c r="L30" s="138" t="s">
        <v>19</v>
      </c>
      <c r="M30" s="138">
        <v>1</v>
      </c>
      <c r="N30" s="138" t="s">
        <v>12</v>
      </c>
      <c r="O30" s="138">
        <v>0</v>
      </c>
      <c r="P30" s="138" t="s">
        <v>17</v>
      </c>
      <c r="Q30" s="65" t="str">
        <f>L29</f>
        <v>神室産</v>
      </c>
      <c r="R30" s="67" t="str">
        <f>P29</f>
        <v>楯岡</v>
      </c>
      <c r="T30" s="102"/>
      <c r="U30" s="102"/>
      <c r="V30" s="102"/>
      <c r="W30" s="102"/>
      <c r="X30" s="102"/>
    </row>
    <row r="31" spans="1:24" ht="18.75" customHeight="1">
      <c r="A31" s="199">
        <v>9</v>
      </c>
      <c r="B31" s="126">
        <v>40390</v>
      </c>
      <c r="C31" s="202" t="s">
        <v>21</v>
      </c>
      <c r="D31" s="203"/>
      <c r="E31" s="203"/>
      <c r="F31" s="203"/>
      <c r="G31" s="203"/>
      <c r="H31" s="203"/>
      <c r="I31" s="203"/>
      <c r="J31" s="203"/>
      <c r="K31" s="204" t="s">
        <v>22</v>
      </c>
      <c r="L31" s="203"/>
      <c r="M31" s="203"/>
      <c r="N31" s="203"/>
      <c r="O31" s="203"/>
      <c r="P31" s="203"/>
      <c r="Q31" s="203"/>
      <c r="R31" s="205"/>
      <c r="T31" s="102"/>
      <c r="U31" s="102"/>
      <c r="V31" s="102"/>
      <c r="W31" s="102"/>
      <c r="X31" s="102"/>
    </row>
    <row r="32" spans="1:24" ht="18.75" customHeight="1">
      <c r="A32" s="200"/>
      <c r="B32" s="126" t="s">
        <v>10</v>
      </c>
      <c r="C32" s="114">
        <v>0.4583333333333333</v>
      </c>
      <c r="D32" s="164" t="s">
        <v>141</v>
      </c>
      <c r="E32" s="164">
        <v>6</v>
      </c>
      <c r="F32" s="164" t="s">
        <v>12</v>
      </c>
      <c r="G32" s="164">
        <v>0</v>
      </c>
      <c r="H32" s="164" t="s">
        <v>15</v>
      </c>
      <c r="I32" s="61" t="str">
        <f>D33</f>
        <v>鶴工Ｂ</v>
      </c>
      <c r="J32" s="60" t="str">
        <f>H33</f>
        <v>新庄南</v>
      </c>
      <c r="K32" s="165">
        <v>0.4583333333333333</v>
      </c>
      <c r="L32" s="164" t="s">
        <v>16</v>
      </c>
      <c r="M32" s="164">
        <v>3</v>
      </c>
      <c r="N32" s="164" t="s">
        <v>12</v>
      </c>
      <c r="O32" s="164">
        <v>1</v>
      </c>
      <c r="P32" s="164" t="s">
        <v>20</v>
      </c>
      <c r="Q32" s="61" t="str">
        <f>L33</f>
        <v>鶴東Ｂ</v>
      </c>
      <c r="R32" s="64" t="str">
        <f>P33</f>
        <v>東根工</v>
      </c>
      <c r="T32" s="175"/>
      <c r="U32" s="102"/>
      <c r="V32" s="102"/>
      <c r="W32" s="102"/>
      <c r="X32" s="102"/>
    </row>
    <row r="33" spans="1:24" ht="18.75" customHeight="1">
      <c r="A33" s="201"/>
      <c r="B33" s="128"/>
      <c r="C33" s="116">
        <v>0.5416666666666666</v>
      </c>
      <c r="D33" s="102" t="s">
        <v>14</v>
      </c>
      <c r="E33" s="102">
        <v>10</v>
      </c>
      <c r="F33" s="102" t="s">
        <v>12</v>
      </c>
      <c r="G33" s="102">
        <v>2</v>
      </c>
      <c r="H33" s="102" t="s">
        <v>13</v>
      </c>
      <c r="I33" s="101" t="str">
        <f>D32</f>
        <v>酒田南</v>
      </c>
      <c r="J33" s="62" t="str">
        <f>H32</f>
        <v>加茂水</v>
      </c>
      <c r="K33" s="169">
        <v>0.5416666666666666</v>
      </c>
      <c r="L33" s="102" t="s">
        <v>19</v>
      </c>
      <c r="M33" s="102">
        <v>4</v>
      </c>
      <c r="N33" s="102" t="s">
        <v>12</v>
      </c>
      <c r="O33" s="102">
        <v>1</v>
      </c>
      <c r="P33" s="102" t="s">
        <v>17</v>
      </c>
      <c r="Q33" s="101" t="str">
        <f>L32</f>
        <v>神室産</v>
      </c>
      <c r="R33" s="104" t="str">
        <f>P32</f>
        <v>楯岡</v>
      </c>
      <c r="T33" s="102"/>
      <c r="U33" s="102"/>
      <c r="V33" s="102"/>
      <c r="W33" s="102"/>
      <c r="X33" s="102"/>
    </row>
    <row r="34" spans="1:24" ht="18.75" customHeight="1">
      <c r="A34" s="206">
        <v>10</v>
      </c>
      <c r="B34" s="125">
        <v>40411</v>
      </c>
      <c r="C34" s="211" t="s">
        <v>21</v>
      </c>
      <c r="D34" s="212"/>
      <c r="E34" s="212"/>
      <c r="F34" s="212"/>
      <c r="G34" s="212"/>
      <c r="H34" s="212"/>
      <c r="I34" s="212"/>
      <c r="J34" s="212"/>
      <c r="K34" s="213" t="s">
        <v>22</v>
      </c>
      <c r="L34" s="212"/>
      <c r="M34" s="212"/>
      <c r="N34" s="212"/>
      <c r="O34" s="212"/>
      <c r="P34" s="212"/>
      <c r="Q34" s="212"/>
      <c r="R34" s="214"/>
      <c r="T34" s="102"/>
      <c r="U34" s="102"/>
      <c r="V34" s="102"/>
      <c r="W34" s="102"/>
      <c r="X34" s="102"/>
    </row>
    <row r="35" spans="1:24" ht="18.75" customHeight="1">
      <c r="A35" s="200"/>
      <c r="B35" s="126" t="s">
        <v>10</v>
      </c>
      <c r="C35" s="114">
        <v>0.4583333333333333</v>
      </c>
      <c r="D35" s="164" t="s">
        <v>11</v>
      </c>
      <c r="E35" s="164">
        <v>8</v>
      </c>
      <c r="F35" s="164" t="s">
        <v>12</v>
      </c>
      <c r="G35" s="164">
        <v>0</v>
      </c>
      <c r="H35" s="164" t="s">
        <v>17</v>
      </c>
      <c r="I35" s="61" t="str">
        <f>D36</f>
        <v>鶴工Ｂ</v>
      </c>
      <c r="J35" s="60" t="str">
        <f>H36</f>
        <v>楯岡</v>
      </c>
      <c r="K35" s="165">
        <v>0.4583333333333333</v>
      </c>
      <c r="L35" s="164" t="s">
        <v>16</v>
      </c>
      <c r="M35" s="164">
        <v>5</v>
      </c>
      <c r="N35" s="164" t="s">
        <v>142</v>
      </c>
      <c r="O35" s="164">
        <v>2</v>
      </c>
      <c r="P35" s="164" t="s">
        <v>13</v>
      </c>
      <c r="Q35" s="61" t="str">
        <f>L36</f>
        <v>鶴東Ｂ</v>
      </c>
      <c r="R35" s="64" t="str">
        <f>P36</f>
        <v>加茂水</v>
      </c>
      <c r="T35" s="102"/>
      <c r="U35" s="102"/>
      <c r="V35" s="102"/>
      <c r="W35" s="102"/>
      <c r="X35" s="102"/>
    </row>
    <row r="36" spans="1:24" ht="18.75" customHeight="1" thickBot="1">
      <c r="A36" s="207"/>
      <c r="B36" s="127"/>
      <c r="C36" s="115">
        <v>0.5416666666666666</v>
      </c>
      <c r="D36" s="138" t="s">
        <v>14</v>
      </c>
      <c r="E36" s="138">
        <v>5</v>
      </c>
      <c r="F36" s="102" t="s">
        <v>12</v>
      </c>
      <c r="G36" s="138">
        <v>2</v>
      </c>
      <c r="H36" s="138" t="s">
        <v>20</v>
      </c>
      <c r="I36" s="65" t="str">
        <f>D35</f>
        <v>酒田南</v>
      </c>
      <c r="J36" s="71" t="str">
        <f>H35</f>
        <v>東根工</v>
      </c>
      <c r="K36" s="167">
        <v>0.5416666666666666</v>
      </c>
      <c r="L36" s="138" t="s">
        <v>19</v>
      </c>
      <c r="M36" s="138">
        <v>9</v>
      </c>
      <c r="N36" s="138" t="s">
        <v>142</v>
      </c>
      <c r="O36" s="138">
        <v>0</v>
      </c>
      <c r="P36" s="138" t="s">
        <v>15</v>
      </c>
      <c r="Q36" s="65" t="str">
        <f>L35</f>
        <v>神室産</v>
      </c>
      <c r="R36" s="67" t="str">
        <f>P35</f>
        <v>新庄南</v>
      </c>
      <c r="T36" s="102"/>
      <c r="U36" s="102"/>
      <c r="V36" s="102"/>
      <c r="W36" s="102"/>
      <c r="X36" s="102"/>
    </row>
    <row r="37" spans="1:24" ht="18.75" customHeight="1">
      <c r="A37" s="199">
        <v>11</v>
      </c>
      <c r="B37" s="126">
        <v>40418</v>
      </c>
      <c r="C37" s="230"/>
      <c r="D37" s="197"/>
      <c r="E37" s="197"/>
      <c r="F37" s="197"/>
      <c r="G37" s="197"/>
      <c r="H37" s="197"/>
      <c r="I37" s="197"/>
      <c r="J37" s="198"/>
      <c r="K37" s="204" t="s">
        <v>22</v>
      </c>
      <c r="L37" s="203"/>
      <c r="M37" s="203"/>
      <c r="N37" s="203"/>
      <c r="O37" s="203"/>
      <c r="P37" s="203"/>
      <c r="Q37" s="203"/>
      <c r="R37" s="205"/>
      <c r="T37" s="102"/>
      <c r="U37" s="102"/>
      <c r="V37" s="102"/>
      <c r="W37" s="102"/>
      <c r="X37" s="102"/>
    </row>
    <row r="38" spans="1:24" ht="18.75" customHeight="1">
      <c r="A38" s="200"/>
      <c r="B38" s="126" t="s">
        <v>10</v>
      </c>
      <c r="C38" s="196"/>
      <c r="D38" s="195"/>
      <c r="E38" s="195"/>
      <c r="F38" s="195"/>
      <c r="G38" s="195"/>
      <c r="H38" s="195"/>
      <c r="I38" s="195"/>
      <c r="J38" s="192"/>
      <c r="K38" s="165">
        <v>0.4166666666666667</v>
      </c>
      <c r="L38" s="164" t="s">
        <v>14</v>
      </c>
      <c r="M38" s="164">
        <v>5</v>
      </c>
      <c r="N38" s="164" t="s">
        <v>142</v>
      </c>
      <c r="O38" s="164">
        <v>1</v>
      </c>
      <c r="P38" s="164" t="s">
        <v>17</v>
      </c>
      <c r="Q38" s="61" t="str">
        <f>L40</f>
        <v>鶴東Ｂ</v>
      </c>
      <c r="R38" s="64" t="str">
        <f>P40</f>
        <v>新庄南</v>
      </c>
      <c r="T38" s="102"/>
      <c r="U38" s="102"/>
      <c r="V38" s="102"/>
      <c r="W38" s="102"/>
      <c r="X38" s="102"/>
    </row>
    <row r="39" spans="1:24" ht="18.75" customHeight="1">
      <c r="A39" s="201"/>
      <c r="B39" s="126"/>
      <c r="C39" s="196"/>
      <c r="D39" s="195"/>
      <c r="E39" s="195"/>
      <c r="F39" s="195"/>
      <c r="G39" s="195"/>
      <c r="H39" s="195"/>
      <c r="I39" s="195"/>
      <c r="J39" s="192"/>
      <c r="K39" s="165">
        <v>0.5</v>
      </c>
      <c r="L39" s="164" t="s">
        <v>16</v>
      </c>
      <c r="M39" s="164">
        <v>10</v>
      </c>
      <c r="N39" s="164" t="s">
        <v>142</v>
      </c>
      <c r="O39" s="164">
        <v>0</v>
      </c>
      <c r="P39" s="164" t="s">
        <v>15</v>
      </c>
      <c r="Q39" s="61" t="s">
        <v>14</v>
      </c>
      <c r="R39" s="64" t="s">
        <v>17</v>
      </c>
      <c r="T39" s="102"/>
      <c r="U39" s="102"/>
      <c r="V39" s="102"/>
      <c r="W39" s="102"/>
      <c r="X39" s="102"/>
    </row>
    <row r="40" spans="1:24" ht="18.75" customHeight="1">
      <c r="A40" s="201"/>
      <c r="B40" s="128"/>
      <c r="C40" s="193"/>
      <c r="D40" s="194"/>
      <c r="E40" s="194"/>
      <c r="F40" s="194"/>
      <c r="G40" s="194"/>
      <c r="H40" s="194"/>
      <c r="I40" s="194"/>
      <c r="J40" s="190"/>
      <c r="K40" s="169">
        <v>0.5833333333333334</v>
      </c>
      <c r="L40" s="168" t="s">
        <v>19</v>
      </c>
      <c r="M40" s="168">
        <v>3</v>
      </c>
      <c r="N40" s="168" t="s">
        <v>142</v>
      </c>
      <c r="O40" s="168">
        <v>0</v>
      </c>
      <c r="P40" s="168" t="s">
        <v>13</v>
      </c>
      <c r="Q40" s="101" t="s">
        <v>16</v>
      </c>
      <c r="R40" s="104" t="s">
        <v>15</v>
      </c>
      <c r="T40" s="102"/>
      <c r="U40" s="102"/>
      <c r="V40" s="102"/>
      <c r="W40" s="102"/>
      <c r="X40" s="102"/>
    </row>
    <row r="41" spans="1:24" ht="18.75" customHeight="1">
      <c r="A41" s="206">
        <v>12</v>
      </c>
      <c r="B41" s="125">
        <v>40426</v>
      </c>
      <c r="C41" s="211" t="s">
        <v>21</v>
      </c>
      <c r="D41" s="212"/>
      <c r="E41" s="212"/>
      <c r="F41" s="212"/>
      <c r="G41" s="212"/>
      <c r="H41" s="212"/>
      <c r="I41" s="212"/>
      <c r="J41" s="212"/>
      <c r="K41" s="213" t="s">
        <v>23</v>
      </c>
      <c r="L41" s="212"/>
      <c r="M41" s="212"/>
      <c r="N41" s="212"/>
      <c r="O41" s="212"/>
      <c r="P41" s="212"/>
      <c r="Q41" s="212"/>
      <c r="R41" s="214"/>
      <c r="T41" s="102"/>
      <c r="U41" s="102"/>
      <c r="V41" s="102"/>
      <c r="W41" s="102"/>
      <c r="X41" s="102"/>
    </row>
    <row r="42" spans="1:24" ht="18.75" customHeight="1">
      <c r="A42" s="200"/>
      <c r="B42" s="126" t="s">
        <v>122</v>
      </c>
      <c r="C42" s="114">
        <v>0.4583333333333333</v>
      </c>
      <c r="D42" s="164" t="s">
        <v>11</v>
      </c>
      <c r="E42" s="164">
        <v>7</v>
      </c>
      <c r="F42" s="164" t="s">
        <v>143</v>
      </c>
      <c r="G42" s="164">
        <v>0</v>
      </c>
      <c r="H42" s="164" t="s">
        <v>19</v>
      </c>
      <c r="I42" s="61" t="str">
        <f>D43</f>
        <v>鶴工Ｂ</v>
      </c>
      <c r="J42" s="60" t="str">
        <f>H43</f>
        <v>神室産</v>
      </c>
      <c r="K42" s="165">
        <v>0.4583333333333333</v>
      </c>
      <c r="L42" s="164" t="s">
        <v>20</v>
      </c>
      <c r="M42" s="164">
        <v>3</v>
      </c>
      <c r="N42" s="164" t="s">
        <v>143</v>
      </c>
      <c r="O42" s="164">
        <v>4</v>
      </c>
      <c r="P42" s="164" t="s">
        <v>13</v>
      </c>
      <c r="Q42" s="61" t="str">
        <f>L43</f>
        <v>東根工</v>
      </c>
      <c r="R42" s="64" t="s">
        <v>144</v>
      </c>
      <c r="T42" s="102"/>
      <c r="U42" s="102"/>
      <c r="V42" s="102"/>
      <c r="W42" s="102"/>
      <c r="X42" s="102"/>
    </row>
    <row r="43" spans="1:24" ht="18.75" customHeight="1">
      <c r="A43" s="201"/>
      <c r="B43" s="128"/>
      <c r="C43" s="116">
        <v>0.5416666666666666</v>
      </c>
      <c r="D43" s="102" t="s">
        <v>14</v>
      </c>
      <c r="E43" s="102">
        <v>5</v>
      </c>
      <c r="F43" s="102" t="s">
        <v>143</v>
      </c>
      <c r="G43" s="102">
        <v>1</v>
      </c>
      <c r="H43" s="102" t="s">
        <v>16</v>
      </c>
      <c r="I43" s="101" t="str">
        <f>D42</f>
        <v>酒田南</v>
      </c>
      <c r="J43" s="62" t="str">
        <f>H42</f>
        <v>鶴東Ｂ</v>
      </c>
      <c r="K43" s="169">
        <v>0.5416666666666666</v>
      </c>
      <c r="L43" s="102" t="s">
        <v>17</v>
      </c>
      <c r="M43" s="102">
        <v>1</v>
      </c>
      <c r="N43" s="102" t="s">
        <v>143</v>
      </c>
      <c r="O43" s="102">
        <v>3</v>
      </c>
      <c r="P43" s="102" t="s">
        <v>15</v>
      </c>
      <c r="Q43" s="101" t="str">
        <f>L42</f>
        <v>楯岡</v>
      </c>
      <c r="R43" s="104" t="str">
        <f>P42</f>
        <v>新庄南</v>
      </c>
      <c r="T43" s="102"/>
      <c r="U43" s="102"/>
      <c r="V43" s="102"/>
      <c r="W43" s="102"/>
      <c r="X43" s="102"/>
    </row>
    <row r="44" spans="1:24" s="176" customFormat="1" ht="18.75" customHeight="1">
      <c r="A44" s="206">
        <v>13</v>
      </c>
      <c r="B44" s="125">
        <v>40439</v>
      </c>
      <c r="C44" s="191" t="s">
        <v>149</v>
      </c>
      <c r="D44" s="228"/>
      <c r="E44" s="228"/>
      <c r="F44" s="228"/>
      <c r="G44" s="228"/>
      <c r="H44" s="228"/>
      <c r="I44" s="228"/>
      <c r="J44" s="228"/>
      <c r="K44" s="227" t="s">
        <v>23</v>
      </c>
      <c r="L44" s="228"/>
      <c r="M44" s="228"/>
      <c r="N44" s="228"/>
      <c r="O44" s="228"/>
      <c r="P44" s="228"/>
      <c r="Q44" s="228"/>
      <c r="R44" s="229"/>
      <c r="T44" s="177"/>
      <c r="U44" s="177"/>
      <c r="V44" s="177"/>
      <c r="W44" s="177"/>
      <c r="X44" s="177"/>
    </row>
    <row r="45" spans="1:24" ht="18.75" customHeight="1">
      <c r="A45" s="232"/>
      <c r="B45" s="178" t="s">
        <v>10</v>
      </c>
      <c r="C45" s="179">
        <v>0.4583333333333333</v>
      </c>
      <c r="D45" s="180" t="s">
        <v>11</v>
      </c>
      <c r="E45" s="180">
        <v>8</v>
      </c>
      <c r="F45" s="180" t="s">
        <v>145</v>
      </c>
      <c r="G45" s="180">
        <v>0</v>
      </c>
      <c r="H45" s="180" t="s">
        <v>16</v>
      </c>
      <c r="I45" s="61" t="str">
        <f>D46</f>
        <v>鶴工Ｂ</v>
      </c>
      <c r="J45" s="60" t="str">
        <f>H46</f>
        <v>鶴東Ｂ</v>
      </c>
      <c r="K45" s="165">
        <v>0.4583333333333333</v>
      </c>
      <c r="L45" s="164" t="s">
        <v>20</v>
      </c>
      <c r="M45" s="164">
        <v>13</v>
      </c>
      <c r="N45" s="164" t="s">
        <v>145</v>
      </c>
      <c r="O45" s="164">
        <v>0</v>
      </c>
      <c r="P45" s="164" t="s">
        <v>15</v>
      </c>
      <c r="Q45" s="61" t="str">
        <f>L46</f>
        <v>東根工</v>
      </c>
      <c r="R45" s="64" t="str">
        <f>P46</f>
        <v>新庄南</v>
      </c>
      <c r="T45" s="102"/>
      <c r="U45" s="102"/>
      <c r="V45" s="102"/>
      <c r="W45" s="102"/>
      <c r="X45" s="102"/>
    </row>
    <row r="46" spans="1:24" ht="18.75" customHeight="1" thickBot="1">
      <c r="A46" s="201"/>
      <c r="B46" s="128"/>
      <c r="C46" s="116">
        <v>0.5</v>
      </c>
      <c r="D46" s="102" t="s">
        <v>14</v>
      </c>
      <c r="E46" s="102">
        <v>2</v>
      </c>
      <c r="F46" s="102" t="s">
        <v>145</v>
      </c>
      <c r="G46" s="102">
        <v>3</v>
      </c>
      <c r="H46" s="102" t="s">
        <v>19</v>
      </c>
      <c r="I46" s="101" t="str">
        <f>D45</f>
        <v>酒田南</v>
      </c>
      <c r="J46" s="62" t="str">
        <f>H45</f>
        <v>神室産</v>
      </c>
      <c r="K46" s="167">
        <v>0.5416666666666666</v>
      </c>
      <c r="L46" s="138" t="s">
        <v>17</v>
      </c>
      <c r="M46" s="138">
        <v>6</v>
      </c>
      <c r="N46" s="102" t="s">
        <v>145</v>
      </c>
      <c r="O46" s="138">
        <v>1</v>
      </c>
      <c r="P46" s="138" t="s">
        <v>13</v>
      </c>
      <c r="Q46" s="65" t="str">
        <f>L45</f>
        <v>楯岡</v>
      </c>
      <c r="R46" s="67" t="str">
        <f>P45</f>
        <v>加茂水</v>
      </c>
      <c r="T46" s="102"/>
      <c r="U46" s="102"/>
      <c r="V46" s="102"/>
      <c r="W46" s="102"/>
      <c r="X46" s="102"/>
    </row>
    <row r="47" spans="1:24" ht="18.75" customHeight="1">
      <c r="A47" s="206">
        <v>14</v>
      </c>
      <c r="B47" s="130" t="s">
        <v>27</v>
      </c>
      <c r="C47" s="212" t="s">
        <v>30</v>
      </c>
      <c r="D47" s="212"/>
      <c r="E47" s="212"/>
      <c r="F47" s="212"/>
      <c r="G47" s="212"/>
      <c r="H47" s="212"/>
      <c r="I47" s="212"/>
      <c r="J47" s="214"/>
      <c r="K47" s="213" t="s">
        <v>31</v>
      </c>
      <c r="L47" s="212"/>
      <c r="M47" s="212"/>
      <c r="N47" s="212"/>
      <c r="O47" s="212"/>
      <c r="P47" s="212"/>
      <c r="Q47" s="212"/>
      <c r="R47" s="214"/>
      <c r="T47" s="102"/>
      <c r="U47" s="102"/>
      <c r="V47" s="102"/>
      <c r="W47" s="102"/>
      <c r="X47" s="102"/>
    </row>
    <row r="48" spans="1:24" ht="18.75" customHeight="1">
      <c r="A48" s="200"/>
      <c r="B48" s="131" t="s">
        <v>28</v>
      </c>
      <c r="C48" s="119">
        <v>0.4583333333333333</v>
      </c>
      <c r="D48" s="164" t="s">
        <v>11</v>
      </c>
      <c r="E48" s="164">
        <v>6</v>
      </c>
      <c r="F48" s="164" t="s">
        <v>145</v>
      </c>
      <c r="G48" s="164">
        <v>0</v>
      </c>
      <c r="H48" s="164" t="s">
        <v>14</v>
      </c>
      <c r="I48" s="61" t="str">
        <f>D49</f>
        <v>神室産</v>
      </c>
      <c r="J48" s="64" t="str">
        <f>H49</f>
        <v>鶴東Ｂ</v>
      </c>
      <c r="K48" s="165">
        <v>0.4583333333333333</v>
      </c>
      <c r="L48" s="164" t="s">
        <v>20</v>
      </c>
      <c r="M48" s="164">
        <v>3</v>
      </c>
      <c r="N48" s="164" t="s">
        <v>145</v>
      </c>
      <c r="O48" s="164">
        <v>2</v>
      </c>
      <c r="P48" s="164" t="s">
        <v>17</v>
      </c>
      <c r="Q48" s="61" t="str">
        <f>L49</f>
        <v>加茂水</v>
      </c>
      <c r="R48" s="64" t="str">
        <f>P49</f>
        <v>新庄南</v>
      </c>
      <c r="T48" s="102"/>
      <c r="U48" s="102"/>
      <c r="V48" s="102"/>
      <c r="W48" s="102"/>
      <c r="X48" s="102"/>
    </row>
    <row r="49" spans="1:24" ht="18.75" customHeight="1" thickBot="1">
      <c r="A49" s="231"/>
      <c r="B49" s="132" t="s">
        <v>146</v>
      </c>
      <c r="C49" s="120">
        <v>0.5416666666666666</v>
      </c>
      <c r="D49" s="181" t="s">
        <v>16</v>
      </c>
      <c r="E49" s="102">
        <v>1</v>
      </c>
      <c r="F49" s="102" t="s">
        <v>145</v>
      </c>
      <c r="G49" s="102">
        <v>3</v>
      </c>
      <c r="H49" s="181" t="s">
        <v>19</v>
      </c>
      <c r="I49" s="75" t="str">
        <f>D48</f>
        <v>酒田南</v>
      </c>
      <c r="J49" s="74" t="str">
        <f>H48</f>
        <v>鶴工Ｂ</v>
      </c>
      <c r="K49" s="167">
        <v>0.5416666666666666</v>
      </c>
      <c r="L49" s="166" t="s">
        <v>15</v>
      </c>
      <c r="M49" s="166">
        <v>0</v>
      </c>
      <c r="N49" s="164" t="s">
        <v>136</v>
      </c>
      <c r="O49" s="166">
        <v>10</v>
      </c>
      <c r="P49" s="166" t="s">
        <v>13</v>
      </c>
      <c r="Q49" s="65" t="str">
        <f>L48</f>
        <v>楯岡</v>
      </c>
      <c r="R49" s="67" t="str">
        <f>P48</f>
        <v>東根工</v>
      </c>
      <c r="T49" s="102"/>
      <c r="U49" s="102"/>
      <c r="V49" s="102"/>
      <c r="W49" s="102"/>
      <c r="X49" s="102"/>
    </row>
    <row r="50" spans="1:22" ht="18.75" customHeight="1">
      <c r="A50" s="234" t="s">
        <v>123</v>
      </c>
      <c r="B50" s="158">
        <v>40467</v>
      </c>
      <c r="C50" s="215" t="s">
        <v>21</v>
      </c>
      <c r="D50" s="216"/>
      <c r="E50" s="216"/>
      <c r="F50" s="216"/>
      <c r="G50" s="216"/>
      <c r="H50" s="216"/>
      <c r="I50" s="216"/>
      <c r="J50" s="217"/>
      <c r="K50" s="238" t="s">
        <v>22</v>
      </c>
      <c r="L50" s="216"/>
      <c r="M50" s="216"/>
      <c r="N50" s="216"/>
      <c r="O50" s="216"/>
      <c r="P50" s="216"/>
      <c r="Q50" s="216"/>
      <c r="R50" s="217"/>
      <c r="T50" s="102"/>
      <c r="U50" s="102"/>
      <c r="V50" s="102"/>
    </row>
    <row r="51" spans="1:22" ht="18.75" customHeight="1">
      <c r="A51" s="235"/>
      <c r="B51" s="150" t="s">
        <v>10</v>
      </c>
      <c r="C51" s="136">
        <v>0.458333333333333</v>
      </c>
      <c r="D51" s="161" t="s">
        <v>11</v>
      </c>
      <c r="E51" s="161">
        <v>10</v>
      </c>
      <c r="F51" s="161" t="s">
        <v>136</v>
      </c>
      <c r="G51" s="161">
        <v>0</v>
      </c>
      <c r="H51" s="161" t="s">
        <v>13</v>
      </c>
      <c r="I51" s="137" t="s">
        <v>14</v>
      </c>
      <c r="J51" s="151" t="s">
        <v>15</v>
      </c>
      <c r="K51" s="182">
        <v>0.458333333333333</v>
      </c>
      <c r="L51" s="161" t="s">
        <v>16</v>
      </c>
      <c r="M51" s="161">
        <v>2</v>
      </c>
      <c r="N51" s="161" t="s">
        <v>12</v>
      </c>
      <c r="O51" s="161">
        <v>2</v>
      </c>
      <c r="P51" s="161" t="s">
        <v>17</v>
      </c>
      <c r="Q51" s="139" t="str">
        <f>L52</f>
        <v>鶴東Ｂ</v>
      </c>
      <c r="R51" s="140" t="str">
        <f>P52</f>
        <v>楯岡</v>
      </c>
      <c r="T51" s="102"/>
      <c r="U51" s="102"/>
      <c r="V51" s="102"/>
    </row>
    <row r="52" spans="1:22" ht="18.75" customHeight="1" thickBot="1">
      <c r="A52" s="236"/>
      <c r="B52" s="152"/>
      <c r="C52" s="153">
        <v>0.541666666666667</v>
      </c>
      <c r="D52" s="173" t="s">
        <v>14</v>
      </c>
      <c r="E52" s="173">
        <v>8</v>
      </c>
      <c r="F52" s="173" t="s">
        <v>12</v>
      </c>
      <c r="G52" s="173">
        <v>0</v>
      </c>
      <c r="H52" s="173" t="s">
        <v>18</v>
      </c>
      <c r="I52" s="154" t="s">
        <v>11</v>
      </c>
      <c r="J52" s="155" t="s">
        <v>13</v>
      </c>
      <c r="K52" s="183">
        <v>0.541666666666667</v>
      </c>
      <c r="L52" s="157" t="s">
        <v>19</v>
      </c>
      <c r="M52" s="157">
        <v>1</v>
      </c>
      <c r="N52" s="157" t="s">
        <v>12</v>
      </c>
      <c r="O52" s="157">
        <v>0</v>
      </c>
      <c r="P52" s="157" t="s">
        <v>20</v>
      </c>
      <c r="Q52" s="144" t="str">
        <f>L51</f>
        <v>神室産</v>
      </c>
      <c r="R52" s="145" t="str">
        <f>P51</f>
        <v>東根工</v>
      </c>
      <c r="T52" s="102"/>
      <c r="U52" s="102"/>
      <c r="V52" s="102"/>
    </row>
    <row r="53" spans="1:22" ht="18.75" customHeight="1">
      <c r="A53" s="234" t="s">
        <v>124</v>
      </c>
      <c r="B53" s="159">
        <v>40468</v>
      </c>
      <c r="C53" s="233"/>
      <c r="D53" s="197"/>
      <c r="E53" s="197"/>
      <c r="F53" s="197"/>
      <c r="G53" s="197"/>
      <c r="H53" s="197"/>
      <c r="I53" s="197"/>
      <c r="J53" s="198"/>
      <c r="K53" s="226" t="s">
        <v>22</v>
      </c>
      <c r="L53" s="216"/>
      <c r="M53" s="216"/>
      <c r="N53" s="216"/>
      <c r="O53" s="216"/>
      <c r="P53" s="216"/>
      <c r="Q53" s="216"/>
      <c r="R53" s="217"/>
      <c r="T53" s="102"/>
      <c r="U53" s="102"/>
      <c r="V53" s="102"/>
    </row>
    <row r="54" spans="1:22" ht="18.75" customHeight="1">
      <c r="A54" s="235"/>
      <c r="B54" s="156" t="s">
        <v>122</v>
      </c>
      <c r="C54" s="121"/>
      <c r="D54" s="102"/>
      <c r="E54" s="102"/>
      <c r="F54" s="102"/>
      <c r="G54" s="102"/>
      <c r="H54" s="102"/>
      <c r="I54" s="99"/>
      <c r="J54" s="100"/>
      <c r="K54" s="162">
        <v>0.4583333333333333</v>
      </c>
      <c r="L54" s="161" t="s">
        <v>147</v>
      </c>
      <c r="M54" s="161">
        <v>1</v>
      </c>
      <c r="N54" s="161" t="s">
        <v>12</v>
      </c>
      <c r="O54" s="161">
        <v>0</v>
      </c>
      <c r="P54" s="171" t="s">
        <v>17</v>
      </c>
      <c r="Q54" s="139" t="str">
        <f>L55</f>
        <v>鶴東Ｂ</v>
      </c>
      <c r="R54" s="140" t="str">
        <f>P55</f>
        <v>楯岡</v>
      </c>
      <c r="T54" s="102"/>
      <c r="U54" s="102"/>
      <c r="V54" s="102"/>
    </row>
    <row r="55" spans="1:22" ht="18.75" customHeight="1" thickBot="1">
      <c r="A55" s="237"/>
      <c r="B55" s="157"/>
      <c r="C55" s="122"/>
      <c r="D55" s="138"/>
      <c r="E55" s="138"/>
      <c r="F55" s="138"/>
      <c r="G55" s="138"/>
      <c r="H55" s="138"/>
      <c r="I55" s="73"/>
      <c r="J55" s="70"/>
      <c r="K55" s="184">
        <v>0.5416666666666666</v>
      </c>
      <c r="L55" s="157" t="s">
        <v>148</v>
      </c>
      <c r="M55" s="157">
        <v>2</v>
      </c>
      <c r="N55" s="157" t="s">
        <v>12</v>
      </c>
      <c r="O55" s="157">
        <v>0</v>
      </c>
      <c r="P55" s="185" t="s">
        <v>20</v>
      </c>
      <c r="Q55" s="144" t="str">
        <f>L54</f>
        <v>神室産</v>
      </c>
      <c r="R55" s="145" t="str">
        <f>P54</f>
        <v>東根工</v>
      </c>
      <c r="T55" s="102"/>
      <c r="U55" s="102"/>
      <c r="V55" s="102"/>
    </row>
    <row r="56" ht="18.75" customHeight="1">
      <c r="A56" s="186" t="s">
        <v>32</v>
      </c>
    </row>
    <row r="57" ht="18.75" customHeight="1">
      <c r="A57" s="186" t="s">
        <v>33</v>
      </c>
    </row>
  </sheetData>
  <mergeCells count="52">
    <mergeCell ref="K53:R53"/>
    <mergeCell ref="C53:J53"/>
    <mergeCell ref="A50:A52"/>
    <mergeCell ref="A53:A55"/>
    <mergeCell ref="C50:J50"/>
    <mergeCell ref="K50:R50"/>
    <mergeCell ref="C47:J47"/>
    <mergeCell ref="K25:R25"/>
    <mergeCell ref="A28:A30"/>
    <mergeCell ref="C28:J28"/>
    <mergeCell ref="A47:A49"/>
    <mergeCell ref="K47:R47"/>
    <mergeCell ref="A41:A43"/>
    <mergeCell ref="A44:A46"/>
    <mergeCell ref="C41:J41"/>
    <mergeCell ref="K41:R41"/>
    <mergeCell ref="K18:R18"/>
    <mergeCell ref="K44:R44"/>
    <mergeCell ref="A34:A36"/>
    <mergeCell ref="A37:A40"/>
    <mergeCell ref="C34:J34"/>
    <mergeCell ref="K34:R34"/>
    <mergeCell ref="K37:R37"/>
    <mergeCell ref="C37:J40"/>
    <mergeCell ref="C44:J44"/>
    <mergeCell ref="A18:A21"/>
    <mergeCell ref="K5:R5"/>
    <mergeCell ref="K11:R11"/>
    <mergeCell ref="K15:R15"/>
    <mergeCell ref="K8:R8"/>
    <mergeCell ref="L4:P4"/>
    <mergeCell ref="Q4:R4"/>
    <mergeCell ref="D4:H4"/>
    <mergeCell ref="I4:J4"/>
    <mergeCell ref="C18:J18"/>
    <mergeCell ref="C5:J5"/>
    <mergeCell ref="C8:J8"/>
    <mergeCell ref="A5:A7"/>
    <mergeCell ref="A8:A10"/>
    <mergeCell ref="A11:A14"/>
    <mergeCell ref="A15:A17"/>
    <mergeCell ref="C11:J11"/>
    <mergeCell ref="C15:J15"/>
    <mergeCell ref="A31:A33"/>
    <mergeCell ref="C31:J31"/>
    <mergeCell ref="K31:R31"/>
    <mergeCell ref="A22:A24"/>
    <mergeCell ref="A25:A27"/>
    <mergeCell ref="C22:J22"/>
    <mergeCell ref="K22:R22"/>
    <mergeCell ref="C25:J25"/>
    <mergeCell ref="K28:R28"/>
  </mergeCells>
  <printOptions horizontalCentered="1"/>
  <pageMargins left="0.2" right="0.19652777777777777" top="0.4" bottom="0.19652777777777777" header="0.30972222222222223" footer="0.11805555555555557"/>
  <pageSetup horizontalDpi="200" verticalDpi="2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0"/>
  <sheetViews>
    <sheetView tabSelected="1" view="pageBreakPreview" zoomScaleNormal="75" zoomScaleSheetLayoutView="100" workbookViewId="0" topLeftCell="A1">
      <pane xSplit="1" ySplit="2" topLeftCell="H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S45" sqref="AS45:AS50"/>
    </sheetView>
  </sheetViews>
  <sheetFormatPr defaultColWidth="9.00390625" defaultRowHeight="13.5"/>
  <cols>
    <col min="1" max="1" width="9.00390625" style="1" bestFit="1" customWidth="1"/>
    <col min="2" max="2" width="2.625" style="1" customWidth="1"/>
    <col min="3" max="5" width="2.125" style="1" customWidth="1"/>
    <col min="6" max="7" width="2.625" style="1" customWidth="1"/>
    <col min="8" max="10" width="2.125" style="1" customWidth="1"/>
    <col min="11" max="12" width="2.625" style="1" customWidth="1"/>
    <col min="13" max="15" width="2.125" style="1" customWidth="1"/>
    <col min="16" max="17" width="2.625" style="1" customWidth="1"/>
    <col min="18" max="20" width="2.125" style="1" customWidth="1"/>
    <col min="21" max="22" width="2.625" style="1" customWidth="1"/>
    <col min="23" max="25" width="2.125" style="1" customWidth="1"/>
    <col min="26" max="37" width="2.625" style="1" customWidth="1"/>
    <col min="38" max="40" width="2.125" style="1" customWidth="1"/>
    <col min="41" max="41" width="2.625" style="1" customWidth="1"/>
    <col min="42" max="42" width="6.625" style="1" customWidth="1"/>
    <col min="43" max="44" width="5.625" style="1" customWidth="1"/>
    <col min="45" max="45" width="5.625" style="2" customWidth="1"/>
    <col min="46" max="46" width="6.625" style="1" customWidth="1"/>
    <col min="47" max="16384" width="9.00390625" style="1" bestFit="1" customWidth="1"/>
  </cols>
  <sheetData>
    <row r="1" spans="1:46" ht="13.5">
      <c r="A1" s="273" t="s">
        <v>34</v>
      </c>
      <c r="B1" s="256" t="str">
        <f>A3</f>
        <v>酒田南</v>
      </c>
      <c r="C1" s="256"/>
      <c r="D1" s="256"/>
      <c r="E1" s="256"/>
      <c r="F1" s="256"/>
      <c r="G1" s="256" t="str">
        <f>A9</f>
        <v>鶴工Ｂ</v>
      </c>
      <c r="H1" s="256"/>
      <c r="I1" s="256"/>
      <c r="J1" s="256"/>
      <c r="K1" s="256"/>
      <c r="L1" s="256" t="str">
        <f>A15</f>
        <v>神室産</v>
      </c>
      <c r="M1" s="256"/>
      <c r="N1" s="256"/>
      <c r="O1" s="256"/>
      <c r="P1" s="256"/>
      <c r="Q1" s="256" t="str">
        <f>A21</f>
        <v>鶴東Ｂ</v>
      </c>
      <c r="R1" s="256"/>
      <c r="S1" s="256"/>
      <c r="T1" s="256"/>
      <c r="U1" s="256"/>
      <c r="V1" s="256" t="str">
        <f>A27</f>
        <v>楯岡</v>
      </c>
      <c r="W1" s="256"/>
      <c r="X1" s="256"/>
      <c r="Y1" s="256"/>
      <c r="Z1" s="256"/>
      <c r="AA1" s="274" t="str">
        <f>A33</f>
        <v>東根工</v>
      </c>
      <c r="AB1" s="275"/>
      <c r="AC1" s="275"/>
      <c r="AD1" s="275"/>
      <c r="AE1" s="276"/>
      <c r="AF1" s="274" t="str">
        <f>A39</f>
        <v>加茂水</v>
      </c>
      <c r="AG1" s="275"/>
      <c r="AH1" s="275"/>
      <c r="AI1" s="275"/>
      <c r="AJ1" s="276"/>
      <c r="AK1" s="256" t="str">
        <f>A45</f>
        <v>新庄南</v>
      </c>
      <c r="AL1" s="256"/>
      <c r="AM1" s="256"/>
      <c r="AN1" s="256"/>
      <c r="AO1" s="256"/>
      <c r="AP1" s="273" t="s">
        <v>35</v>
      </c>
      <c r="AQ1" s="273" t="s">
        <v>36</v>
      </c>
      <c r="AR1" s="273" t="s">
        <v>37</v>
      </c>
      <c r="AS1" s="280" t="s">
        <v>38</v>
      </c>
      <c r="AT1" s="281" t="s">
        <v>39</v>
      </c>
    </row>
    <row r="2" spans="1:46" ht="13.5">
      <c r="A2" s="273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77"/>
      <c r="AB2" s="278"/>
      <c r="AC2" s="278"/>
      <c r="AD2" s="278"/>
      <c r="AE2" s="279"/>
      <c r="AF2" s="277"/>
      <c r="AG2" s="278"/>
      <c r="AH2" s="278"/>
      <c r="AI2" s="278"/>
      <c r="AJ2" s="279"/>
      <c r="AK2" s="258"/>
      <c r="AL2" s="258"/>
      <c r="AM2" s="258"/>
      <c r="AN2" s="258"/>
      <c r="AO2" s="258"/>
      <c r="AP2" s="273"/>
      <c r="AQ2" s="273"/>
      <c r="AR2" s="273"/>
      <c r="AS2" s="280"/>
      <c r="AT2" s="281"/>
    </row>
    <row r="3" spans="1:46" ht="13.5" customHeight="1">
      <c r="A3" s="256" t="s">
        <v>11</v>
      </c>
      <c r="B3" s="259"/>
      <c r="C3" s="260"/>
      <c r="D3" s="260"/>
      <c r="E3" s="260"/>
      <c r="F3" s="261"/>
      <c r="G3" s="253" t="s">
        <v>40</v>
      </c>
      <c r="H3" s="254"/>
      <c r="I3" s="254"/>
      <c r="J3" s="254"/>
      <c r="K3" s="255"/>
      <c r="L3" s="253" t="s">
        <v>40</v>
      </c>
      <c r="M3" s="254"/>
      <c r="N3" s="254"/>
      <c r="O3" s="254"/>
      <c r="P3" s="255"/>
      <c r="Q3" s="253" t="s">
        <v>40</v>
      </c>
      <c r="R3" s="254"/>
      <c r="S3" s="254"/>
      <c r="T3" s="254"/>
      <c r="U3" s="255"/>
      <c r="V3" s="253" t="s">
        <v>40</v>
      </c>
      <c r="W3" s="254"/>
      <c r="X3" s="254"/>
      <c r="Y3" s="254"/>
      <c r="Z3" s="255"/>
      <c r="AA3" s="253" t="s">
        <v>40</v>
      </c>
      <c r="AB3" s="254"/>
      <c r="AC3" s="254"/>
      <c r="AD3" s="254"/>
      <c r="AE3" s="255"/>
      <c r="AF3" s="253" t="s">
        <v>40</v>
      </c>
      <c r="AG3" s="254"/>
      <c r="AH3" s="254"/>
      <c r="AI3" s="254"/>
      <c r="AJ3" s="255"/>
      <c r="AK3" s="253" t="s">
        <v>40</v>
      </c>
      <c r="AL3" s="254"/>
      <c r="AM3" s="254"/>
      <c r="AN3" s="254"/>
      <c r="AO3" s="255"/>
      <c r="AP3" s="268">
        <f>(COUNTIF(G3:AO3,"○")*3+COUNTIF(G3:AO3,"△")*1)+(COUNTIF(G6:AO6,"○")*3+COUNTIF(G6:AO6,"△")*1)</f>
        <v>42</v>
      </c>
      <c r="AQ3" s="245">
        <f>L4+G4+Q4+V4+AA4+AF4+AK4+G7+L7+Q7+V7+AA7+AF7+AK7</f>
        <v>112</v>
      </c>
      <c r="AR3" s="268">
        <f>K4+P4+U4+Z4+AE4+AJ4+AO4+K7+P7+U7+Z7+AE7+AJ7+AO7</f>
        <v>1</v>
      </c>
      <c r="AS3" s="245">
        <f>AQ3-AR3</f>
        <v>111</v>
      </c>
      <c r="AT3" s="248">
        <f>RANK(AP3,$AP$3:$AP$47,0)</f>
        <v>1</v>
      </c>
    </row>
    <row r="4" spans="1:46" ht="13.5" customHeight="1">
      <c r="A4" s="257"/>
      <c r="B4" s="262"/>
      <c r="C4" s="263"/>
      <c r="D4" s="263"/>
      <c r="E4" s="263"/>
      <c r="F4" s="264"/>
      <c r="G4" s="251">
        <f>H4+H5</f>
        <v>5</v>
      </c>
      <c r="H4" s="3">
        <v>3</v>
      </c>
      <c r="I4" s="4" t="s">
        <v>41</v>
      </c>
      <c r="J4" s="5">
        <v>0</v>
      </c>
      <c r="K4" s="251">
        <f>J4+J5</f>
        <v>0</v>
      </c>
      <c r="L4" s="251">
        <f>M4+M5</f>
        <v>4</v>
      </c>
      <c r="M4" s="3">
        <v>3</v>
      </c>
      <c r="N4" s="4" t="s">
        <v>41</v>
      </c>
      <c r="O4" s="5">
        <v>0</v>
      </c>
      <c r="P4" s="251">
        <f>O4+O5</f>
        <v>0</v>
      </c>
      <c r="Q4" s="251">
        <f>R4+R5</f>
        <v>8</v>
      </c>
      <c r="R4" s="3">
        <v>3</v>
      </c>
      <c r="S4" s="4" t="s">
        <v>41</v>
      </c>
      <c r="T4" s="5">
        <v>0</v>
      </c>
      <c r="U4" s="251">
        <f>T4+T5</f>
        <v>0</v>
      </c>
      <c r="V4" s="251">
        <f>W4+W5</f>
        <v>9</v>
      </c>
      <c r="W4" s="3">
        <v>5</v>
      </c>
      <c r="X4" s="4" t="s">
        <v>41</v>
      </c>
      <c r="Y4" s="5">
        <v>0</v>
      </c>
      <c r="Z4" s="251">
        <f>Y4+Y5</f>
        <v>0</v>
      </c>
      <c r="AA4" s="251">
        <f>AB4+AB5</f>
        <v>9</v>
      </c>
      <c r="AB4" s="3">
        <v>6</v>
      </c>
      <c r="AC4" s="4" t="s">
        <v>41</v>
      </c>
      <c r="AD4" s="5">
        <v>0</v>
      </c>
      <c r="AE4" s="251">
        <f>AD4+AD5</f>
        <v>0</v>
      </c>
      <c r="AF4" s="271">
        <f>AG4+AG5</f>
        <v>11</v>
      </c>
      <c r="AG4" s="3">
        <v>5</v>
      </c>
      <c r="AH4" s="4" t="s">
        <v>41</v>
      </c>
      <c r="AI4" s="5">
        <v>0</v>
      </c>
      <c r="AJ4" s="251">
        <f>AI4+AI5</f>
        <v>0</v>
      </c>
      <c r="AK4" s="271">
        <f>AL4+AL5</f>
        <v>11</v>
      </c>
      <c r="AL4" s="3">
        <v>8</v>
      </c>
      <c r="AM4" s="4" t="s">
        <v>41</v>
      </c>
      <c r="AN4" s="5">
        <v>1</v>
      </c>
      <c r="AO4" s="251">
        <f>AN4+AN5</f>
        <v>1</v>
      </c>
      <c r="AP4" s="269"/>
      <c r="AQ4" s="246"/>
      <c r="AR4" s="269"/>
      <c r="AS4" s="246"/>
      <c r="AT4" s="249"/>
    </row>
    <row r="5" spans="1:46" ht="13.5" customHeight="1">
      <c r="A5" s="257"/>
      <c r="B5" s="262"/>
      <c r="C5" s="263"/>
      <c r="D5" s="263"/>
      <c r="E5" s="263"/>
      <c r="F5" s="264"/>
      <c r="G5" s="252"/>
      <c r="H5" s="3">
        <v>2</v>
      </c>
      <c r="I5" s="4" t="s">
        <v>41</v>
      </c>
      <c r="J5" s="5">
        <v>0</v>
      </c>
      <c r="K5" s="252"/>
      <c r="L5" s="252"/>
      <c r="M5" s="3">
        <v>1</v>
      </c>
      <c r="N5" s="4" t="s">
        <v>41</v>
      </c>
      <c r="O5" s="5">
        <v>0</v>
      </c>
      <c r="P5" s="252"/>
      <c r="Q5" s="252"/>
      <c r="R5" s="3">
        <v>5</v>
      </c>
      <c r="S5" s="4" t="s">
        <v>41</v>
      </c>
      <c r="T5" s="5">
        <v>0</v>
      </c>
      <c r="U5" s="252"/>
      <c r="V5" s="252"/>
      <c r="W5" s="3">
        <v>4</v>
      </c>
      <c r="X5" s="4" t="s">
        <v>41</v>
      </c>
      <c r="Y5" s="5">
        <v>0</v>
      </c>
      <c r="Z5" s="252"/>
      <c r="AA5" s="252"/>
      <c r="AB5" s="3">
        <v>3</v>
      </c>
      <c r="AC5" s="4" t="s">
        <v>41</v>
      </c>
      <c r="AD5" s="5">
        <v>0</v>
      </c>
      <c r="AE5" s="252"/>
      <c r="AF5" s="272"/>
      <c r="AG5" s="3">
        <v>6</v>
      </c>
      <c r="AH5" s="4" t="s">
        <v>41</v>
      </c>
      <c r="AI5" s="5">
        <v>0</v>
      </c>
      <c r="AJ5" s="252"/>
      <c r="AK5" s="272"/>
      <c r="AL5" s="3">
        <v>3</v>
      </c>
      <c r="AM5" s="4" t="s">
        <v>41</v>
      </c>
      <c r="AN5" s="5">
        <v>0</v>
      </c>
      <c r="AO5" s="252"/>
      <c r="AP5" s="269"/>
      <c r="AQ5" s="246"/>
      <c r="AR5" s="269"/>
      <c r="AS5" s="246"/>
      <c r="AT5" s="249"/>
    </row>
    <row r="6" spans="1:46" ht="13.5" customHeight="1">
      <c r="A6" s="257"/>
      <c r="B6" s="262"/>
      <c r="C6" s="263"/>
      <c r="D6" s="263"/>
      <c r="E6" s="263"/>
      <c r="F6" s="264"/>
      <c r="G6" s="253" t="s">
        <v>114</v>
      </c>
      <c r="H6" s="254"/>
      <c r="I6" s="254"/>
      <c r="J6" s="254"/>
      <c r="K6" s="255"/>
      <c r="L6" s="253" t="s">
        <v>127</v>
      </c>
      <c r="M6" s="254"/>
      <c r="N6" s="254"/>
      <c r="O6" s="254"/>
      <c r="P6" s="255"/>
      <c r="Q6" s="253" t="s">
        <v>114</v>
      </c>
      <c r="R6" s="254"/>
      <c r="S6" s="254"/>
      <c r="T6" s="254"/>
      <c r="U6" s="255"/>
      <c r="V6" s="253" t="s">
        <v>40</v>
      </c>
      <c r="W6" s="254"/>
      <c r="X6" s="254"/>
      <c r="Y6" s="254"/>
      <c r="Z6" s="255"/>
      <c r="AA6" s="253" t="s">
        <v>114</v>
      </c>
      <c r="AB6" s="254"/>
      <c r="AC6" s="254"/>
      <c r="AD6" s="254"/>
      <c r="AE6" s="255"/>
      <c r="AF6" s="253" t="s">
        <v>114</v>
      </c>
      <c r="AG6" s="254"/>
      <c r="AH6" s="254"/>
      <c r="AI6" s="254"/>
      <c r="AJ6" s="255"/>
      <c r="AK6" s="253" t="s">
        <v>114</v>
      </c>
      <c r="AL6" s="254"/>
      <c r="AM6" s="254"/>
      <c r="AN6" s="254"/>
      <c r="AO6" s="255"/>
      <c r="AP6" s="269"/>
      <c r="AQ6" s="246"/>
      <c r="AR6" s="269"/>
      <c r="AS6" s="246"/>
      <c r="AT6" s="249"/>
    </row>
    <row r="7" spans="1:46" ht="13.5" customHeight="1">
      <c r="A7" s="257"/>
      <c r="B7" s="262"/>
      <c r="C7" s="263"/>
      <c r="D7" s="263"/>
      <c r="E7" s="263"/>
      <c r="F7" s="264"/>
      <c r="G7" s="251">
        <f>H7+H8</f>
        <v>6</v>
      </c>
      <c r="H7" s="3">
        <v>4</v>
      </c>
      <c r="I7" s="4" t="s">
        <v>41</v>
      </c>
      <c r="J7" s="5">
        <v>0</v>
      </c>
      <c r="K7" s="251">
        <f>J7+J8</f>
        <v>0</v>
      </c>
      <c r="L7" s="251">
        <f>M7+M8</f>
        <v>8</v>
      </c>
      <c r="M7" s="3">
        <v>6</v>
      </c>
      <c r="N7" s="4" t="s">
        <v>41</v>
      </c>
      <c r="O7" s="5">
        <v>0</v>
      </c>
      <c r="P7" s="251">
        <f>O7+O8</f>
        <v>0</v>
      </c>
      <c r="Q7" s="251">
        <f>R7+R8</f>
        <v>7</v>
      </c>
      <c r="R7" s="3">
        <v>1</v>
      </c>
      <c r="S7" s="4" t="s">
        <v>41</v>
      </c>
      <c r="T7" s="5">
        <v>0</v>
      </c>
      <c r="U7" s="251">
        <f>T7+T8</f>
        <v>0</v>
      </c>
      <c r="V7" s="271">
        <v>10</v>
      </c>
      <c r="W7" s="3">
        <v>6</v>
      </c>
      <c r="X7" s="4" t="s">
        <v>41</v>
      </c>
      <c r="Y7" s="5">
        <v>0</v>
      </c>
      <c r="Z7" s="251">
        <f>Y7+Y8</f>
        <v>0</v>
      </c>
      <c r="AA7" s="251">
        <f>AB7+AB8</f>
        <v>8</v>
      </c>
      <c r="AB7" s="3">
        <v>2</v>
      </c>
      <c r="AC7" s="4" t="s">
        <v>41</v>
      </c>
      <c r="AD7" s="5">
        <v>0</v>
      </c>
      <c r="AE7" s="251">
        <f>AD7+AD8</f>
        <v>0</v>
      </c>
      <c r="AF7" s="251">
        <f>AG7+AG8</f>
        <v>6</v>
      </c>
      <c r="AG7" s="3">
        <v>2</v>
      </c>
      <c r="AH7" s="4" t="s">
        <v>41</v>
      </c>
      <c r="AI7" s="5">
        <v>0</v>
      </c>
      <c r="AJ7" s="251">
        <f>AI7+AI8</f>
        <v>0</v>
      </c>
      <c r="AK7" s="271">
        <v>10</v>
      </c>
      <c r="AL7" s="239" t="s">
        <v>137</v>
      </c>
      <c r="AM7" s="240"/>
      <c r="AN7" s="241"/>
      <c r="AO7" s="251">
        <f>AN7+AN8</f>
        <v>0</v>
      </c>
      <c r="AP7" s="269"/>
      <c r="AQ7" s="246"/>
      <c r="AR7" s="269"/>
      <c r="AS7" s="246"/>
      <c r="AT7" s="249"/>
    </row>
    <row r="8" spans="1:46" ht="13.5" customHeight="1">
      <c r="A8" s="258"/>
      <c r="B8" s="265"/>
      <c r="C8" s="266"/>
      <c r="D8" s="266"/>
      <c r="E8" s="266"/>
      <c r="F8" s="267"/>
      <c r="G8" s="252"/>
      <c r="H8" s="3">
        <v>2</v>
      </c>
      <c r="I8" s="4" t="s">
        <v>41</v>
      </c>
      <c r="J8" s="5">
        <v>0</v>
      </c>
      <c r="K8" s="252"/>
      <c r="L8" s="252"/>
      <c r="M8" s="3">
        <v>2</v>
      </c>
      <c r="N8" s="4" t="s">
        <v>41</v>
      </c>
      <c r="O8" s="5">
        <v>0</v>
      </c>
      <c r="P8" s="252"/>
      <c r="Q8" s="252"/>
      <c r="R8" s="3">
        <v>6</v>
      </c>
      <c r="S8" s="4" t="s">
        <v>41</v>
      </c>
      <c r="T8" s="5">
        <v>0</v>
      </c>
      <c r="U8" s="252"/>
      <c r="V8" s="272"/>
      <c r="W8" s="3">
        <v>4</v>
      </c>
      <c r="X8" s="4" t="s">
        <v>41</v>
      </c>
      <c r="Y8" s="5">
        <v>0</v>
      </c>
      <c r="Z8" s="252"/>
      <c r="AA8" s="252"/>
      <c r="AB8" s="3">
        <v>6</v>
      </c>
      <c r="AC8" s="4" t="s">
        <v>41</v>
      </c>
      <c r="AD8" s="5">
        <v>0</v>
      </c>
      <c r="AE8" s="252"/>
      <c r="AF8" s="252"/>
      <c r="AG8" s="3">
        <v>4</v>
      </c>
      <c r="AH8" s="4" t="s">
        <v>41</v>
      </c>
      <c r="AI8" s="5">
        <v>0</v>
      </c>
      <c r="AJ8" s="252"/>
      <c r="AK8" s="272"/>
      <c r="AL8" s="242"/>
      <c r="AM8" s="243"/>
      <c r="AN8" s="244"/>
      <c r="AO8" s="252"/>
      <c r="AP8" s="270"/>
      <c r="AQ8" s="247"/>
      <c r="AR8" s="270"/>
      <c r="AS8" s="247"/>
      <c r="AT8" s="250"/>
    </row>
    <row r="9" spans="1:46" ht="13.5" customHeight="1">
      <c r="A9" s="256" t="s">
        <v>14</v>
      </c>
      <c r="B9" s="253" t="s">
        <v>42</v>
      </c>
      <c r="C9" s="254"/>
      <c r="D9" s="254"/>
      <c r="E9" s="254"/>
      <c r="F9" s="255"/>
      <c r="G9" s="259"/>
      <c r="H9" s="260"/>
      <c r="I9" s="260"/>
      <c r="J9" s="260"/>
      <c r="K9" s="261"/>
      <c r="L9" s="253" t="s">
        <v>40</v>
      </c>
      <c r="M9" s="254"/>
      <c r="N9" s="254"/>
      <c r="O9" s="254"/>
      <c r="P9" s="255"/>
      <c r="Q9" s="253" t="s">
        <v>43</v>
      </c>
      <c r="R9" s="254"/>
      <c r="S9" s="254"/>
      <c r="T9" s="254"/>
      <c r="U9" s="255"/>
      <c r="V9" s="253" t="s">
        <v>40</v>
      </c>
      <c r="W9" s="254"/>
      <c r="X9" s="254"/>
      <c r="Y9" s="254"/>
      <c r="Z9" s="255"/>
      <c r="AA9" s="253" t="s">
        <v>40</v>
      </c>
      <c r="AB9" s="254"/>
      <c r="AC9" s="254"/>
      <c r="AD9" s="254"/>
      <c r="AE9" s="255"/>
      <c r="AF9" s="253" t="s">
        <v>40</v>
      </c>
      <c r="AG9" s="254"/>
      <c r="AH9" s="254"/>
      <c r="AI9" s="254"/>
      <c r="AJ9" s="255"/>
      <c r="AK9" s="253" t="s">
        <v>40</v>
      </c>
      <c r="AL9" s="254"/>
      <c r="AM9" s="254"/>
      <c r="AN9" s="254"/>
      <c r="AO9" s="255"/>
      <c r="AP9" s="268">
        <f>(COUNTIF(B12,"○")*3+COUNTIF(B12,"△")*1+COUNTIF(L12:AO12,"○")*3+COUNTIF(L12:AO12,"△")*1)+(COUNTIF(B9,"○")*3+COUNTIF(B9,"△")*1+COUNTIF(L9:AO9,"○")*3+COUNTIF(L9:AO9,"△")*1)</f>
        <v>31</v>
      </c>
      <c r="AQ9" s="268">
        <f>B10+L10+Q10+V10+AA10+AF10+AK10+B13+L13+Q13+V13+AA13+AF13+AK13</f>
        <v>57</v>
      </c>
      <c r="AR9" s="268">
        <f>F10+P10+U10+Z10+AE10+AJ10+AO10+F13+P13+U13+Z13+AE13+AJ13+AO13</f>
        <v>27</v>
      </c>
      <c r="AS9" s="245">
        <f>AQ9-AR9</f>
        <v>30</v>
      </c>
      <c r="AT9" s="248">
        <f>RANK(AP9,$AP$3:$AP$47,0)</f>
        <v>2</v>
      </c>
    </row>
    <row r="10" spans="1:46" ht="13.5" customHeight="1">
      <c r="A10" s="257"/>
      <c r="B10" s="251">
        <f>C10+C11</f>
        <v>0</v>
      </c>
      <c r="C10" s="3">
        <v>0</v>
      </c>
      <c r="D10" s="4" t="s">
        <v>41</v>
      </c>
      <c r="E10" s="5">
        <v>3</v>
      </c>
      <c r="F10" s="251">
        <f>E10+E11</f>
        <v>5</v>
      </c>
      <c r="G10" s="262"/>
      <c r="H10" s="263"/>
      <c r="I10" s="263"/>
      <c r="J10" s="263"/>
      <c r="K10" s="264"/>
      <c r="L10" s="251">
        <f>M10+M11</f>
        <v>2</v>
      </c>
      <c r="M10" s="3">
        <v>0</v>
      </c>
      <c r="N10" s="4" t="s">
        <v>41</v>
      </c>
      <c r="O10" s="5">
        <v>0</v>
      </c>
      <c r="P10" s="251">
        <f>O10+O11</f>
        <v>0</v>
      </c>
      <c r="Q10" s="251">
        <f>R10+R11</f>
        <v>3</v>
      </c>
      <c r="R10" s="3">
        <v>3</v>
      </c>
      <c r="S10" s="4" t="s">
        <v>41</v>
      </c>
      <c r="T10" s="5">
        <v>1</v>
      </c>
      <c r="U10" s="251">
        <f>T10+T11</f>
        <v>3</v>
      </c>
      <c r="V10" s="251">
        <f>W10+W11</f>
        <v>3</v>
      </c>
      <c r="W10" s="3">
        <v>0</v>
      </c>
      <c r="X10" s="4" t="s">
        <v>41</v>
      </c>
      <c r="Y10" s="5">
        <v>1</v>
      </c>
      <c r="Z10" s="251">
        <f>Y10+Y11</f>
        <v>2</v>
      </c>
      <c r="AA10" s="251">
        <f>AB10+AB11</f>
        <v>3</v>
      </c>
      <c r="AB10" s="3">
        <v>2</v>
      </c>
      <c r="AC10" s="4" t="s">
        <v>41</v>
      </c>
      <c r="AD10" s="5">
        <v>0</v>
      </c>
      <c r="AE10" s="251">
        <f>AD10+AD11</f>
        <v>1</v>
      </c>
      <c r="AF10" s="251">
        <f>AG10+AG11</f>
        <v>7</v>
      </c>
      <c r="AG10" s="3">
        <v>1</v>
      </c>
      <c r="AH10" s="4" t="s">
        <v>41</v>
      </c>
      <c r="AI10" s="5">
        <v>0</v>
      </c>
      <c r="AJ10" s="251">
        <f>AI10+AI11</f>
        <v>1</v>
      </c>
      <c r="AK10" s="251">
        <f>AL10+AL11</f>
        <v>4</v>
      </c>
      <c r="AL10" s="3">
        <v>1</v>
      </c>
      <c r="AM10" s="4" t="s">
        <v>41</v>
      </c>
      <c r="AN10" s="5">
        <v>0</v>
      </c>
      <c r="AO10" s="251">
        <f>AN10+AN11</f>
        <v>0</v>
      </c>
      <c r="AP10" s="269"/>
      <c r="AQ10" s="269"/>
      <c r="AR10" s="269"/>
      <c r="AS10" s="246"/>
      <c r="AT10" s="249"/>
    </row>
    <row r="11" spans="1:46" ht="13.5" customHeight="1">
      <c r="A11" s="257"/>
      <c r="B11" s="252"/>
      <c r="C11" s="3">
        <v>0</v>
      </c>
      <c r="D11" s="4" t="s">
        <v>41</v>
      </c>
      <c r="E11" s="5">
        <v>2</v>
      </c>
      <c r="F11" s="252"/>
      <c r="G11" s="262"/>
      <c r="H11" s="263"/>
      <c r="I11" s="263"/>
      <c r="J11" s="263"/>
      <c r="K11" s="264"/>
      <c r="L11" s="252"/>
      <c r="M11" s="3">
        <v>2</v>
      </c>
      <c r="N11" s="4" t="s">
        <v>41</v>
      </c>
      <c r="O11" s="5">
        <v>0</v>
      </c>
      <c r="P11" s="252"/>
      <c r="Q11" s="252"/>
      <c r="R11" s="3">
        <v>0</v>
      </c>
      <c r="S11" s="4" t="s">
        <v>41</v>
      </c>
      <c r="T11" s="5">
        <v>2</v>
      </c>
      <c r="U11" s="252"/>
      <c r="V11" s="252"/>
      <c r="W11" s="3">
        <v>3</v>
      </c>
      <c r="X11" s="4" t="s">
        <v>41</v>
      </c>
      <c r="Y11" s="5">
        <v>1</v>
      </c>
      <c r="Z11" s="252"/>
      <c r="AA11" s="252"/>
      <c r="AB11" s="3">
        <v>1</v>
      </c>
      <c r="AC11" s="4" t="s">
        <v>41</v>
      </c>
      <c r="AD11" s="5">
        <v>1</v>
      </c>
      <c r="AE11" s="252"/>
      <c r="AF11" s="252"/>
      <c r="AG11" s="3">
        <v>6</v>
      </c>
      <c r="AH11" s="4" t="s">
        <v>41</v>
      </c>
      <c r="AI11" s="5">
        <v>1</v>
      </c>
      <c r="AJ11" s="252"/>
      <c r="AK11" s="252"/>
      <c r="AL11" s="3">
        <v>3</v>
      </c>
      <c r="AM11" s="4" t="s">
        <v>41</v>
      </c>
      <c r="AN11" s="5">
        <v>0</v>
      </c>
      <c r="AO11" s="252"/>
      <c r="AP11" s="269"/>
      <c r="AQ11" s="269"/>
      <c r="AR11" s="269"/>
      <c r="AS11" s="246"/>
      <c r="AT11" s="249"/>
    </row>
    <row r="12" spans="1:46" ht="13.5" customHeight="1">
      <c r="A12" s="257"/>
      <c r="B12" s="253" t="s">
        <v>126</v>
      </c>
      <c r="C12" s="254"/>
      <c r="D12" s="254"/>
      <c r="E12" s="254"/>
      <c r="F12" s="255"/>
      <c r="G12" s="262"/>
      <c r="H12" s="263"/>
      <c r="I12" s="263"/>
      <c r="J12" s="263"/>
      <c r="K12" s="264"/>
      <c r="L12" s="253" t="s">
        <v>114</v>
      </c>
      <c r="M12" s="254"/>
      <c r="N12" s="254"/>
      <c r="O12" s="254"/>
      <c r="P12" s="255"/>
      <c r="Q12" s="253" t="s">
        <v>126</v>
      </c>
      <c r="R12" s="254"/>
      <c r="S12" s="254"/>
      <c r="T12" s="254"/>
      <c r="U12" s="255"/>
      <c r="V12" s="253" t="s">
        <v>114</v>
      </c>
      <c r="W12" s="254"/>
      <c r="X12" s="254"/>
      <c r="Y12" s="254"/>
      <c r="Z12" s="255"/>
      <c r="AA12" s="253" t="s">
        <v>125</v>
      </c>
      <c r="AB12" s="254"/>
      <c r="AC12" s="254"/>
      <c r="AD12" s="254"/>
      <c r="AE12" s="255"/>
      <c r="AF12" s="253" t="s">
        <v>125</v>
      </c>
      <c r="AG12" s="254"/>
      <c r="AH12" s="254"/>
      <c r="AI12" s="254"/>
      <c r="AJ12" s="255"/>
      <c r="AK12" s="253" t="s">
        <v>40</v>
      </c>
      <c r="AL12" s="254"/>
      <c r="AM12" s="254"/>
      <c r="AN12" s="254"/>
      <c r="AO12" s="255"/>
      <c r="AP12" s="269"/>
      <c r="AQ12" s="269"/>
      <c r="AR12" s="269"/>
      <c r="AS12" s="246"/>
      <c r="AT12" s="249"/>
    </row>
    <row r="13" spans="1:46" ht="13.5" customHeight="1">
      <c r="A13" s="257"/>
      <c r="B13" s="251">
        <f>C13+C14</f>
        <v>0</v>
      </c>
      <c r="C13" s="3">
        <v>0</v>
      </c>
      <c r="D13" s="4" t="s">
        <v>41</v>
      </c>
      <c r="E13" s="5">
        <v>4</v>
      </c>
      <c r="F13" s="251">
        <f>E13+E14</f>
        <v>6</v>
      </c>
      <c r="G13" s="262"/>
      <c r="H13" s="263"/>
      <c r="I13" s="263"/>
      <c r="J13" s="263"/>
      <c r="K13" s="264"/>
      <c r="L13" s="251">
        <f>M13+M14</f>
        <v>5</v>
      </c>
      <c r="M13" s="3">
        <v>4</v>
      </c>
      <c r="N13" s="4" t="s">
        <v>41</v>
      </c>
      <c r="O13" s="5">
        <v>0</v>
      </c>
      <c r="P13" s="251">
        <f>O13+O14</f>
        <v>1</v>
      </c>
      <c r="Q13" s="251">
        <f>R13+R14</f>
        <v>2</v>
      </c>
      <c r="R13" s="3">
        <v>1</v>
      </c>
      <c r="S13" s="4" t="s">
        <v>41</v>
      </c>
      <c r="T13" s="5">
        <v>1</v>
      </c>
      <c r="U13" s="251">
        <f>T13+T14</f>
        <v>3</v>
      </c>
      <c r="V13" s="251">
        <f>W13+W14</f>
        <v>5</v>
      </c>
      <c r="W13" s="3">
        <v>1</v>
      </c>
      <c r="X13" s="4" t="s">
        <v>41</v>
      </c>
      <c r="Y13" s="5">
        <v>2</v>
      </c>
      <c r="Z13" s="251">
        <f>Y13+Y14</f>
        <v>2</v>
      </c>
      <c r="AA13" s="251">
        <f>AB13+AB14</f>
        <v>5</v>
      </c>
      <c r="AB13" s="3">
        <v>1</v>
      </c>
      <c r="AC13" s="4" t="s">
        <v>41</v>
      </c>
      <c r="AD13" s="5">
        <v>0</v>
      </c>
      <c r="AE13" s="251">
        <f>AD13+AD14</f>
        <v>1</v>
      </c>
      <c r="AF13" s="251">
        <f>AG13+AG14</f>
        <v>8</v>
      </c>
      <c r="AG13" s="3">
        <v>5</v>
      </c>
      <c r="AH13" s="4" t="s">
        <v>41</v>
      </c>
      <c r="AI13" s="5">
        <v>0</v>
      </c>
      <c r="AJ13" s="251">
        <f>AI13+AI14</f>
        <v>0</v>
      </c>
      <c r="AK13" s="271">
        <f>AL13+AL14</f>
        <v>10</v>
      </c>
      <c r="AL13" s="98">
        <v>7</v>
      </c>
      <c r="AM13" s="4" t="s">
        <v>41</v>
      </c>
      <c r="AN13" s="5">
        <v>0</v>
      </c>
      <c r="AO13" s="251">
        <f>AN13+AN14</f>
        <v>2</v>
      </c>
      <c r="AP13" s="269"/>
      <c r="AQ13" s="269"/>
      <c r="AR13" s="269"/>
      <c r="AS13" s="246"/>
      <c r="AT13" s="249"/>
    </row>
    <row r="14" spans="1:46" ht="13.5" customHeight="1">
      <c r="A14" s="258"/>
      <c r="B14" s="252"/>
      <c r="C14" s="3">
        <v>0</v>
      </c>
      <c r="D14" s="4" t="s">
        <v>41</v>
      </c>
      <c r="E14" s="5">
        <v>2</v>
      </c>
      <c r="F14" s="252"/>
      <c r="G14" s="265"/>
      <c r="H14" s="266"/>
      <c r="I14" s="266"/>
      <c r="J14" s="266"/>
      <c r="K14" s="267"/>
      <c r="L14" s="252"/>
      <c r="M14" s="3">
        <v>1</v>
      </c>
      <c r="N14" s="4" t="s">
        <v>41</v>
      </c>
      <c r="O14" s="5">
        <v>1</v>
      </c>
      <c r="P14" s="252"/>
      <c r="Q14" s="252"/>
      <c r="R14" s="3">
        <v>1</v>
      </c>
      <c r="S14" s="4" t="s">
        <v>41</v>
      </c>
      <c r="T14" s="5">
        <v>2</v>
      </c>
      <c r="U14" s="252"/>
      <c r="V14" s="252"/>
      <c r="W14" s="3">
        <v>4</v>
      </c>
      <c r="X14" s="4" t="s">
        <v>41</v>
      </c>
      <c r="Y14" s="5">
        <v>0</v>
      </c>
      <c r="Z14" s="252"/>
      <c r="AA14" s="252"/>
      <c r="AB14" s="3">
        <v>4</v>
      </c>
      <c r="AC14" s="4" t="s">
        <v>41</v>
      </c>
      <c r="AD14" s="5">
        <v>1</v>
      </c>
      <c r="AE14" s="252"/>
      <c r="AF14" s="252"/>
      <c r="AG14" s="3">
        <v>3</v>
      </c>
      <c r="AH14" s="4" t="s">
        <v>41</v>
      </c>
      <c r="AI14" s="5">
        <v>0</v>
      </c>
      <c r="AJ14" s="252"/>
      <c r="AK14" s="272"/>
      <c r="AL14" s="3">
        <v>3</v>
      </c>
      <c r="AM14" s="4" t="s">
        <v>41</v>
      </c>
      <c r="AN14" s="5">
        <v>2</v>
      </c>
      <c r="AO14" s="252"/>
      <c r="AP14" s="270"/>
      <c r="AQ14" s="270"/>
      <c r="AR14" s="270"/>
      <c r="AS14" s="247"/>
      <c r="AT14" s="250"/>
    </row>
    <row r="15" spans="1:46" ht="13.5" customHeight="1">
      <c r="A15" s="256" t="s">
        <v>16</v>
      </c>
      <c r="B15" s="253" t="s">
        <v>42</v>
      </c>
      <c r="C15" s="254"/>
      <c r="D15" s="254"/>
      <c r="E15" s="254"/>
      <c r="F15" s="255"/>
      <c r="G15" s="253" t="s">
        <v>42</v>
      </c>
      <c r="H15" s="254"/>
      <c r="I15" s="254"/>
      <c r="J15" s="254"/>
      <c r="K15" s="255"/>
      <c r="L15" s="259"/>
      <c r="M15" s="260"/>
      <c r="N15" s="260"/>
      <c r="O15" s="260"/>
      <c r="P15" s="261"/>
      <c r="Q15" s="253" t="s">
        <v>40</v>
      </c>
      <c r="R15" s="254"/>
      <c r="S15" s="254"/>
      <c r="T15" s="254"/>
      <c r="U15" s="255"/>
      <c r="V15" s="253" t="s">
        <v>40</v>
      </c>
      <c r="W15" s="254"/>
      <c r="X15" s="254"/>
      <c r="Y15" s="254"/>
      <c r="Z15" s="255"/>
      <c r="AA15" s="253" t="s">
        <v>138</v>
      </c>
      <c r="AB15" s="254"/>
      <c r="AC15" s="254"/>
      <c r="AD15" s="254"/>
      <c r="AE15" s="255"/>
      <c r="AF15" s="253" t="s">
        <v>40</v>
      </c>
      <c r="AG15" s="254"/>
      <c r="AH15" s="254"/>
      <c r="AI15" s="254"/>
      <c r="AJ15" s="255"/>
      <c r="AK15" s="253" t="s">
        <v>42</v>
      </c>
      <c r="AL15" s="254"/>
      <c r="AM15" s="254"/>
      <c r="AN15" s="254"/>
      <c r="AO15" s="255"/>
      <c r="AP15" s="268">
        <f>(COUNTIF(B18:K18,"○")*3+COUNTIF(B18:K18,"△")*1+COUNTIF(Q18:AO18,"○")*3+COUNTIF(Q18:AO18,"△")*1)+(COUNTIF(B15:K15,"○")*3+COUNTIF(B15:K15,"△")*1+COUNTIF(Q15:AO15,"○")*3+COUNTIF(Q15:AO15,"△")*1)</f>
        <v>22</v>
      </c>
      <c r="AQ15" s="268">
        <f>B16+G16+Q16+V16+AA16+AF16+AK16+B19+G19+Q19+V19+AA19+AF19+AK19</f>
        <v>33</v>
      </c>
      <c r="AR15" s="268">
        <f>F16+K16+U16+Z16+AE16+AJ16+AO16+F19+K19+U19+Z19+AE19+AJ19+AO19</f>
        <v>32</v>
      </c>
      <c r="AS15" s="245">
        <f>AQ15-AR15</f>
        <v>1</v>
      </c>
      <c r="AT15" s="248">
        <f>RANK(AP15,$AP$3:$AP$47,0)</f>
        <v>4</v>
      </c>
    </row>
    <row r="16" spans="1:46" ht="13.5" customHeight="1">
      <c r="A16" s="257"/>
      <c r="B16" s="251">
        <f>C16+C17</f>
        <v>0</v>
      </c>
      <c r="C16" s="3">
        <v>0</v>
      </c>
      <c r="D16" s="4" t="s">
        <v>41</v>
      </c>
      <c r="E16" s="5">
        <v>3</v>
      </c>
      <c r="F16" s="251">
        <f>E16+E17</f>
        <v>4</v>
      </c>
      <c r="G16" s="251">
        <f>H16+H17</f>
        <v>0</v>
      </c>
      <c r="H16" s="3">
        <v>0</v>
      </c>
      <c r="I16" s="4" t="s">
        <v>41</v>
      </c>
      <c r="J16" s="5">
        <v>0</v>
      </c>
      <c r="K16" s="251">
        <f>J16+J17</f>
        <v>2</v>
      </c>
      <c r="L16" s="262"/>
      <c r="M16" s="263"/>
      <c r="N16" s="263"/>
      <c r="O16" s="263"/>
      <c r="P16" s="264"/>
      <c r="Q16" s="251">
        <f>R16+R17</f>
        <v>2</v>
      </c>
      <c r="R16" s="3">
        <v>2</v>
      </c>
      <c r="S16" s="4" t="s">
        <v>41</v>
      </c>
      <c r="T16" s="5">
        <v>0</v>
      </c>
      <c r="U16" s="251">
        <f>T16+T17</f>
        <v>1</v>
      </c>
      <c r="V16" s="251">
        <f>W16+W17</f>
        <v>2</v>
      </c>
      <c r="W16" s="3">
        <v>0</v>
      </c>
      <c r="X16" s="4" t="s">
        <v>41</v>
      </c>
      <c r="Y16" s="5">
        <v>0</v>
      </c>
      <c r="Z16" s="251">
        <f>Y16+Y17</f>
        <v>1</v>
      </c>
      <c r="AA16" s="251">
        <f>AB16+AB17</f>
        <v>2</v>
      </c>
      <c r="AB16" s="3">
        <v>1</v>
      </c>
      <c r="AC16" s="4" t="s">
        <v>41</v>
      </c>
      <c r="AD16" s="5">
        <v>1</v>
      </c>
      <c r="AE16" s="251">
        <f>AD16+AD17</f>
        <v>2</v>
      </c>
      <c r="AF16" s="251">
        <f>AG16+AG17</f>
        <v>6</v>
      </c>
      <c r="AG16" s="3">
        <v>4</v>
      </c>
      <c r="AH16" s="4" t="s">
        <v>41</v>
      </c>
      <c r="AI16" s="5">
        <v>1</v>
      </c>
      <c r="AJ16" s="251">
        <f>AI16+AI17</f>
        <v>2</v>
      </c>
      <c r="AK16" s="251">
        <f>AL16+AL17</f>
        <v>0</v>
      </c>
      <c r="AL16" s="3">
        <v>0</v>
      </c>
      <c r="AM16" s="4" t="s">
        <v>41</v>
      </c>
      <c r="AN16" s="5">
        <v>0</v>
      </c>
      <c r="AO16" s="251">
        <f>AN16+AN17</f>
        <v>1</v>
      </c>
      <c r="AP16" s="269"/>
      <c r="AQ16" s="269"/>
      <c r="AR16" s="269"/>
      <c r="AS16" s="246"/>
      <c r="AT16" s="249"/>
    </row>
    <row r="17" spans="1:46" ht="13.5" customHeight="1">
      <c r="A17" s="257"/>
      <c r="B17" s="252"/>
      <c r="C17" s="3">
        <v>0</v>
      </c>
      <c r="D17" s="4" t="s">
        <v>41</v>
      </c>
      <c r="E17" s="5">
        <v>1</v>
      </c>
      <c r="F17" s="252"/>
      <c r="G17" s="252"/>
      <c r="H17" s="3">
        <v>0</v>
      </c>
      <c r="I17" s="4" t="s">
        <v>41</v>
      </c>
      <c r="J17" s="5">
        <v>2</v>
      </c>
      <c r="K17" s="252"/>
      <c r="L17" s="262"/>
      <c r="M17" s="263"/>
      <c r="N17" s="263"/>
      <c r="O17" s="263"/>
      <c r="P17" s="264"/>
      <c r="Q17" s="252"/>
      <c r="R17" s="3">
        <v>0</v>
      </c>
      <c r="S17" s="4" t="s">
        <v>41</v>
      </c>
      <c r="T17" s="5">
        <v>1</v>
      </c>
      <c r="U17" s="252"/>
      <c r="V17" s="252"/>
      <c r="W17" s="3">
        <v>2</v>
      </c>
      <c r="X17" s="4" t="s">
        <v>41</v>
      </c>
      <c r="Y17" s="5">
        <v>1</v>
      </c>
      <c r="Z17" s="252"/>
      <c r="AA17" s="252"/>
      <c r="AB17" s="3">
        <v>1</v>
      </c>
      <c r="AC17" s="4" t="s">
        <v>41</v>
      </c>
      <c r="AD17" s="5">
        <v>1</v>
      </c>
      <c r="AE17" s="252"/>
      <c r="AF17" s="252"/>
      <c r="AG17" s="3">
        <v>2</v>
      </c>
      <c r="AH17" s="4" t="s">
        <v>41</v>
      </c>
      <c r="AI17" s="5">
        <v>1</v>
      </c>
      <c r="AJ17" s="252"/>
      <c r="AK17" s="252"/>
      <c r="AL17" s="3">
        <v>0</v>
      </c>
      <c r="AM17" s="4" t="s">
        <v>41</v>
      </c>
      <c r="AN17" s="5">
        <v>1</v>
      </c>
      <c r="AO17" s="252"/>
      <c r="AP17" s="269"/>
      <c r="AQ17" s="269"/>
      <c r="AR17" s="269"/>
      <c r="AS17" s="246"/>
      <c r="AT17" s="249"/>
    </row>
    <row r="18" spans="1:46" ht="13.5" customHeight="1">
      <c r="A18" s="257"/>
      <c r="B18" s="253" t="s">
        <v>126</v>
      </c>
      <c r="C18" s="254"/>
      <c r="D18" s="254"/>
      <c r="E18" s="254"/>
      <c r="F18" s="255"/>
      <c r="G18" s="253" t="s">
        <v>115</v>
      </c>
      <c r="H18" s="254"/>
      <c r="I18" s="254"/>
      <c r="J18" s="254"/>
      <c r="K18" s="255"/>
      <c r="L18" s="262"/>
      <c r="M18" s="263"/>
      <c r="N18" s="263"/>
      <c r="O18" s="263"/>
      <c r="P18" s="264"/>
      <c r="Q18" s="253" t="s">
        <v>126</v>
      </c>
      <c r="R18" s="254"/>
      <c r="S18" s="254"/>
      <c r="T18" s="254"/>
      <c r="U18" s="255"/>
      <c r="V18" s="253" t="s">
        <v>40</v>
      </c>
      <c r="W18" s="254"/>
      <c r="X18" s="254"/>
      <c r="Y18" s="254"/>
      <c r="Z18" s="255"/>
      <c r="AA18" s="253" t="s">
        <v>40</v>
      </c>
      <c r="AB18" s="254"/>
      <c r="AC18" s="254"/>
      <c r="AD18" s="254"/>
      <c r="AE18" s="255"/>
      <c r="AF18" s="253" t="s">
        <v>114</v>
      </c>
      <c r="AG18" s="254"/>
      <c r="AH18" s="254"/>
      <c r="AI18" s="254"/>
      <c r="AJ18" s="255"/>
      <c r="AK18" s="253" t="s">
        <v>114</v>
      </c>
      <c r="AL18" s="254"/>
      <c r="AM18" s="254"/>
      <c r="AN18" s="254"/>
      <c r="AO18" s="255"/>
      <c r="AP18" s="269"/>
      <c r="AQ18" s="269"/>
      <c r="AR18" s="269"/>
      <c r="AS18" s="246"/>
      <c r="AT18" s="249"/>
    </row>
    <row r="19" spans="1:46" ht="13.5" customHeight="1">
      <c r="A19" s="257"/>
      <c r="B19" s="251">
        <f>C19+C20</f>
        <v>0</v>
      </c>
      <c r="C19" s="3">
        <v>0</v>
      </c>
      <c r="D19" s="4" t="s">
        <v>41</v>
      </c>
      <c r="E19" s="5">
        <v>6</v>
      </c>
      <c r="F19" s="251">
        <f>E19+E20</f>
        <v>8</v>
      </c>
      <c r="G19" s="251">
        <f>H19+H20</f>
        <v>1</v>
      </c>
      <c r="H19" s="3">
        <v>0</v>
      </c>
      <c r="I19" s="4" t="s">
        <v>41</v>
      </c>
      <c r="J19" s="5">
        <v>4</v>
      </c>
      <c r="K19" s="251">
        <f>J19+J20</f>
        <v>5</v>
      </c>
      <c r="L19" s="262"/>
      <c r="M19" s="263"/>
      <c r="N19" s="263"/>
      <c r="O19" s="263"/>
      <c r="P19" s="264"/>
      <c r="Q19" s="251">
        <f>R19+R20</f>
        <v>1</v>
      </c>
      <c r="R19" s="3">
        <v>0</v>
      </c>
      <c r="S19" s="4" t="s">
        <v>41</v>
      </c>
      <c r="T19" s="5">
        <v>3</v>
      </c>
      <c r="U19" s="251">
        <f>T19+T20</f>
        <v>3</v>
      </c>
      <c r="V19" s="251">
        <f>W19+W20</f>
        <v>3</v>
      </c>
      <c r="W19" s="3">
        <v>2</v>
      </c>
      <c r="X19" s="4" t="s">
        <v>41</v>
      </c>
      <c r="Y19" s="5">
        <v>0</v>
      </c>
      <c r="Z19" s="251">
        <f>Y19+Y20</f>
        <v>1</v>
      </c>
      <c r="AA19" s="251">
        <f>AB19+AB20</f>
        <v>1</v>
      </c>
      <c r="AB19" s="3">
        <v>0</v>
      </c>
      <c r="AC19" s="4" t="s">
        <v>41</v>
      </c>
      <c r="AD19" s="5">
        <v>0</v>
      </c>
      <c r="AE19" s="251">
        <f>AD19+AD20</f>
        <v>0</v>
      </c>
      <c r="AF19" s="271">
        <f>AG19+AG20</f>
        <v>10</v>
      </c>
      <c r="AG19" s="3">
        <v>6</v>
      </c>
      <c r="AH19" s="4" t="s">
        <v>41</v>
      </c>
      <c r="AI19" s="5">
        <v>0</v>
      </c>
      <c r="AJ19" s="251">
        <f>AI19+AI20</f>
        <v>0</v>
      </c>
      <c r="AK19" s="251">
        <f>AL19+AL20</f>
        <v>5</v>
      </c>
      <c r="AL19" s="3">
        <v>4</v>
      </c>
      <c r="AM19" s="4" t="s">
        <v>41</v>
      </c>
      <c r="AN19" s="5">
        <v>1</v>
      </c>
      <c r="AO19" s="251">
        <f>AN19+AN20</f>
        <v>2</v>
      </c>
      <c r="AP19" s="269"/>
      <c r="AQ19" s="269"/>
      <c r="AR19" s="269"/>
      <c r="AS19" s="246"/>
      <c r="AT19" s="249"/>
    </row>
    <row r="20" spans="1:46" ht="13.5" customHeight="1">
      <c r="A20" s="258"/>
      <c r="B20" s="252"/>
      <c r="C20" s="3">
        <v>0</v>
      </c>
      <c r="D20" s="4" t="s">
        <v>41</v>
      </c>
      <c r="E20" s="5">
        <v>2</v>
      </c>
      <c r="F20" s="252"/>
      <c r="G20" s="252"/>
      <c r="H20" s="3">
        <v>1</v>
      </c>
      <c r="I20" s="4" t="s">
        <v>41</v>
      </c>
      <c r="J20" s="5">
        <v>1</v>
      </c>
      <c r="K20" s="252"/>
      <c r="L20" s="265"/>
      <c r="M20" s="266"/>
      <c r="N20" s="266"/>
      <c r="O20" s="266"/>
      <c r="P20" s="267"/>
      <c r="Q20" s="252"/>
      <c r="R20" s="3">
        <v>1</v>
      </c>
      <c r="S20" s="4" t="s">
        <v>41</v>
      </c>
      <c r="T20" s="5">
        <v>0</v>
      </c>
      <c r="U20" s="252"/>
      <c r="V20" s="252"/>
      <c r="W20" s="3">
        <v>1</v>
      </c>
      <c r="X20" s="4" t="s">
        <v>41</v>
      </c>
      <c r="Y20" s="5">
        <v>1</v>
      </c>
      <c r="Z20" s="252"/>
      <c r="AA20" s="252"/>
      <c r="AB20" s="3">
        <v>1</v>
      </c>
      <c r="AC20" s="4" t="s">
        <v>41</v>
      </c>
      <c r="AD20" s="5">
        <v>0</v>
      </c>
      <c r="AE20" s="252"/>
      <c r="AF20" s="272"/>
      <c r="AG20" s="3">
        <v>4</v>
      </c>
      <c r="AH20" s="4" t="s">
        <v>41</v>
      </c>
      <c r="AI20" s="5">
        <v>0</v>
      </c>
      <c r="AJ20" s="252"/>
      <c r="AK20" s="252"/>
      <c r="AL20" s="3">
        <v>1</v>
      </c>
      <c r="AM20" s="4" t="s">
        <v>41</v>
      </c>
      <c r="AN20" s="5">
        <v>1</v>
      </c>
      <c r="AO20" s="252"/>
      <c r="AP20" s="270"/>
      <c r="AQ20" s="270"/>
      <c r="AR20" s="270"/>
      <c r="AS20" s="247"/>
      <c r="AT20" s="250"/>
    </row>
    <row r="21" spans="1:46" ht="13.5" customHeight="1">
      <c r="A21" s="256" t="s">
        <v>19</v>
      </c>
      <c r="B21" s="253" t="s">
        <v>42</v>
      </c>
      <c r="C21" s="254"/>
      <c r="D21" s="254"/>
      <c r="E21" s="254"/>
      <c r="F21" s="255"/>
      <c r="G21" s="253" t="s">
        <v>43</v>
      </c>
      <c r="H21" s="254"/>
      <c r="I21" s="254"/>
      <c r="J21" s="254"/>
      <c r="K21" s="255"/>
      <c r="L21" s="253" t="s">
        <v>42</v>
      </c>
      <c r="M21" s="254"/>
      <c r="N21" s="254"/>
      <c r="O21" s="254"/>
      <c r="P21" s="255"/>
      <c r="Q21" s="259"/>
      <c r="R21" s="260"/>
      <c r="S21" s="260"/>
      <c r="T21" s="260"/>
      <c r="U21" s="261"/>
      <c r="V21" s="253" t="s">
        <v>40</v>
      </c>
      <c r="W21" s="254"/>
      <c r="X21" s="254"/>
      <c r="Y21" s="254"/>
      <c r="Z21" s="255"/>
      <c r="AA21" s="253" t="s">
        <v>40</v>
      </c>
      <c r="AB21" s="254"/>
      <c r="AC21" s="254"/>
      <c r="AD21" s="254"/>
      <c r="AE21" s="255"/>
      <c r="AF21" s="253" t="s">
        <v>40</v>
      </c>
      <c r="AG21" s="254"/>
      <c r="AH21" s="254"/>
      <c r="AI21" s="254"/>
      <c r="AJ21" s="255"/>
      <c r="AK21" s="253" t="s">
        <v>43</v>
      </c>
      <c r="AL21" s="254"/>
      <c r="AM21" s="254"/>
      <c r="AN21" s="254"/>
      <c r="AO21" s="255"/>
      <c r="AP21" s="268">
        <f>(COUNTIF(B24:P24,"○")*3+COUNTIF(B24:P24,"△")*1+COUNTIF(V24:AO24,"○")*3+COUNTIF(V24:AO24,"△")*1)+(COUNTIF(B21:P21,"○")*3+COUNTIF(B21:P21,"△")*1+COUNTIF(V21:AO21,"○")*3+COUNTIF(V21:AO21,"△")*1)</f>
        <v>29</v>
      </c>
      <c r="AQ21" s="268">
        <f>B22+G22+L22+V22+AA22+AF22+AK22+B25+G25+L25+V25+AA25+AF25+AK25</f>
        <v>43</v>
      </c>
      <c r="AR21" s="268">
        <f>F22+K22+P22+Z22+AE22+AJ22+AO22+F25+K25+P25+Z25+AE25+AJ25+AO25</f>
        <v>25</v>
      </c>
      <c r="AS21" s="245">
        <f>AQ21-AR21</f>
        <v>18</v>
      </c>
      <c r="AT21" s="248">
        <f>RANK(AP21,$AP$3:$AP$47,0)</f>
        <v>3</v>
      </c>
    </row>
    <row r="22" spans="1:46" ht="13.5" customHeight="1">
      <c r="A22" s="257"/>
      <c r="B22" s="251">
        <f>C22+C23</f>
        <v>0</v>
      </c>
      <c r="C22" s="3">
        <v>0</v>
      </c>
      <c r="D22" s="4" t="s">
        <v>41</v>
      </c>
      <c r="E22" s="5">
        <v>3</v>
      </c>
      <c r="F22" s="251">
        <f>E22+E23</f>
        <v>8</v>
      </c>
      <c r="G22" s="251">
        <f>H22+H23</f>
        <v>3</v>
      </c>
      <c r="H22" s="3">
        <v>1</v>
      </c>
      <c r="I22" s="4" t="s">
        <v>41</v>
      </c>
      <c r="J22" s="5">
        <v>3</v>
      </c>
      <c r="K22" s="251">
        <f>J22+J23</f>
        <v>3</v>
      </c>
      <c r="L22" s="251">
        <f>M22+M23</f>
        <v>1</v>
      </c>
      <c r="M22" s="3">
        <v>0</v>
      </c>
      <c r="N22" s="4" t="s">
        <v>41</v>
      </c>
      <c r="O22" s="5">
        <v>2</v>
      </c>
      <c r="P22" s="251">
        <f>O22+O23</f>
        <v>2</v>
      </c>
      <c r="Q22" s="262"/>
      <c r="R22" s="263"/>
      <c r="S22" s="263"/>
      <c r="T22" s="263"/>
      <c r="U22" s="264"/>
      <c r="V22" s="251">
        <f>W22+W23</f>
        <v>1</v>
      </c>
      <c r="W22" s="3">
        <v>0</v>
      </c>
      <c r="X22" s="4" t="s">
        <v>41</v>
      </c>
      <c r="Y22" s="5">
        <v>0</v>
      </c>
      <c r="Z22" s="251">
        <f>Y22+Y23</f>
        <v>0</v>
      </c>
      <c r="AA22" s="251">
        <f>AB22+AB23</f>
        <v>1</v>
      </c>
      <c r="AB22" s="3">
        <v>0</v>
      </c>
      <c r="AC22" s="4" t="s">
        <v>41</v>
      </c>
      <c r="AD22" s="5">
        <v>0</v>
      </c>
      <c r="AE22" s="251">
        <f>AD22+AD23</f>
        <v>0</v>
      </c>
      <c r="AF22" s="271">
        <f>AG22+AG23</f>
        <v>12</v>
      </c>
      <c r="AG22" s="3">
        <v>4</v>
      </c>
      <c r="AH22" s="4" t="s">
        <v>41</v>
      </c>
      <c r="AI22" s="5">
        <v>0</v>
      </c>
      <c r="AJ22" s="251">
        <f>AI22+AI23</f>
        <v>0</v>
      </c>
      <c r="AK22" s="251">
        <f>AL22+AL23</f>
        <v>1</v>
      </c>
      <c r="AL22" s="3">
        <v>1</v>
      </c>
      <c r="AM22" s="4" t="s">
        <v>41</v>
      </c>
      <c r="AN22" s="5">
        <v>0</v>
      </c>
      <c r="AO22" s="251">
        <f>AN22+AN23</f>
        <v>1</v>
      </c>
      <c r="AP22" s="269"/>
      <c r="AQ22" s="269"/>
      <c r="AR22" s="269"/>
      <c r="AS22" s="246"/>
      <c r="AT22" s="249"/>
    </row>
    <row r="23" spans="1:46" ht="13.5" customHeight="1">
      <c r="A23" s="257"/>
      <c r="B23" s="252"/>
      <c r="C23" s="3">
        <v>0</v>
      </c>
      <c r="D23" s="4" t="s">
        <v>41</v>
      </c>
      <c r="E23" s="5">
        <v>5</v>
      </c>
      <c r="F23" s="252"/>
      <c r="G23" s="252"/>
      <c r="H23" s="3">
        <v>2</v>
      </c>
      <c r="I23" s="4" t="s">
        <v>41</v>
      </c>
      <c r="J23" s="5">
        <v>0</v>
      </c>
      <c r="K23" s="252"/>
      <c r="L23" s="252"/>
      <c r="M23" s="3">
        <v>1</v>
      </c>
      <c r="N23" s="4" t="s">
        <v>41</v>
      </c>
      <c r="O23" s="5">
        <v>0</v>
      </c>
      <c r="P23" s="252"/>
      <c r="Q23" s="262"/>
      <c r="R23" s="263"/>
      <c r="S23" s="263"/>
      <c r="T23" s="263"/>
      <c r="U23" s="264"/>
      <c r="V23" s="252"/>
      <c r="W23" s="3">
        <v>1</v>
      </c>
      <c r="X23" s="4" t="s">
        <v>41</v>
      </c>
      <c r="Y23" s="5">
        <v>0</v>
      </c>
      <c r="Z23" s="252"/>
      <c r="AA23" s="252"/>
      <c r="AB23" s="3">
        <v>1</v>
      </c>
      <c r="AC23" s="4" t="s">
        <v>41</v>
      </c>
      <c r="AD23" s="5">
        <v>0</v>
      </c>
      <c r="AE23" s="252"/>
      <c r="AF23" s="272"/>
      <c r="AG23" s="3">
        <v>8</v>
      </c>
      <c r="AH23" s="4" t="s">
        <v>41</v>
      </c>
      <c r="AI23" s="5">
        <v>0</v>
      </c>
      <c r="AJ23" s="252"/>
      <c r="AK23" s="252"/>
      <c r="AL23" s="3">
        <v>0</v>
      </c>
      <c r="AM23" s="4" t="s">
        <v>41</v>
      </c>
      <c r="AN23" s="5">
        <v>1</v>
      </c>
      <c r="AO23" s="252"/>
      <c r="AP23" s="269"/>
      <c r="AQ23" s="269"/>
      <c r="AR23" s="269"/>
      <c r="AS23" s="246"/>
      <c r="AT23" s="249"/>
    </row>
    <row r="24" spans="1:46" ht="13.5" customHeight="1">
      <c r="A24" s="257"/>
      <c r="B24" s="253" t="s">
        <v>115</v>
      </c>
      <c r="C24" s="254"/>
      <c r="D24" s="254"/>
      <c r="E24" s="254"/>
      <c r="F24" s="255"/>
      <c r="G24" s="253" t="s">
        <v>127</v>
      </c>
      <c r="H24" s="254"/>
      <c r="I24" s="254"/>
      <c r="J24" s="254"/>
      <c r="K24" s="255"/>
      <c r="L24" s="253" t="s">
        <v>127</v>
      </c>
      <c r="M24" s="254"/>
      <c r="N24" s="254"/>
      <c r="O24" s="254"/>
      <c r="P24" s="255"/>
      <c r="Q24" s="262"/>
      <c r="R24" s="263"/>
      <c r="S24" s="263"/>
      <c r="T24" s="263"/>
      <c r="U24" s="264"/>
      <c r="V24" s="253" t="s">
        <v>114</v>
      </c>
      <c r="W24" s="254"/>
      <c r="X24" s="254"/>
      <c r="Y24" s="254"/>
      <c r="Z24" s="255"/>
      <c r="AA24" s="253" t="s">
        <v>114</v>
      </c>
      <c r="AB24" s="254"/>
      <c r="AC24" s="254"/>
      <c r="AD24" s="254"/>
      <c r="AE24" s="255"/>
      <c r="AF24" s="253" t="s">
        <v>114</v>
      </c>
      <c r="AG24" s="254"/>
      <c r="AH24" s="254"/>
      <c r="AI24" s="254"/>
      <c r="AJ24" s="255"/>
      <c r="AK24" s="253" t="s">
        <v>127</v>
      </c>
      <c r="AL24" s="254"/>
      <c r="AM24" s="254"/>
      <c r="AN24" s="254"/>
      <c r="AO24" s="255"/>
      <c r="AP24" s="269"/>
      <c r="AQ24" s="269"/>
      <c r="AR24" s="269"/>
      <c r="AS24" s="246"/>
      <c r="AT24" s="249"/>
    </row>
    <row r="25" spans="1:46" ht="13.5" customHeight="1">
      <c r="A25" s="257"/>
      <c r="B25" s="251">
        <f>C25+C26</f>
        <v>0</v>
      </c>
      <c r="C25" s="3">
        <v>0</v>
      </c>
      <c r="D25" s="4" t="s">
        <v>41</v>
      </c>
      <c r="E25" s="5">
        <v>1</v>
      </c>
      <c r="F25" s="251">
        <f>E25+E26</f>
        <v>7</v>
      </c>
      <c r="G25" s="251">
        <f>H25+H26</f>
        <v>3</v>
      </c>
      <c r="H25" s="3">
        <v>1</v>
      </c>
      <c r="I25" s="4" t="s">
        <v>41</v>
      </c>
      <c r="J25" s="5">
        <v>1</v>
      </c>
      <c r="K25" s="251">
        <f>J25+J26</f>
        <v>2</v>
      </c>
      <c r="L25" s="251">
        <f>M25+M26</f>
        <v>3</v>
      </c>
      <c r="M25" s="3">
        <v>3</v>
      </c>
      <c r="N25" s="4" t="s">
        <v>41</v>
      </c>
      <c r="O25" s="5">
        <v>0</v>
      </c>
      <c r="P25" s="251">
        <f>O25+O26</f>
        <v>1</v>
      </c>
      <c r="Q25" s="262"/>
      <c r="R25" s="263"/>
      <c r="S25" s="263"/>
      <c r="T25" s="263"/>
      <c r="U25" s="264"/>
      <c r="V25" s="251">
        <f>W25+W26</f>
        <v>2</v>
      </c>
      <c r="W25" s="3">
        <v>1</v>
      </c>
      <c r="X25" s="4" t="s">
        <v>41</v>
      </c>
      <c r="Y25" s="5">
        <v>0</v>
      </c>
      <c r="Z25" s="251">
        <f>Y25+Y26</f>
        <v>0</v>
      </c>
      <c r="AA25" s="251">
        <f>AB25+AB26</f>
        <v>4</v>
      </c>
      <c r="AB25" s="3">
        <v>1</v>
      </c>
      <c r="AC25" s="4" t="s">
        <v>41</v>
      </c>
      <c r="AD25" s="5">
        <v>1</v>
      </c>
      <c r="AE25" s="251">
        <f>AD25+AD26</f>
        <v>1</v>
      </c>
      <c r="AF25" s="251">
        <f>AG25+AG26</f>
        <v>9</v>
      </c>
      <c r="AG25" s="3">
        <v>3</v>
      </c>
      <c r="AH25" s="4" t="s">
        <v>41</v>
      </c>
      <c r="AI25" s="5">
        <v>0</v>
      </c>
      <c r="AJ25" s="251">
        <f>AI25+AI26</f>
        <v>0</v>
      </c>
      <c r="AK25" s="251">
        <f>AL25+AL26</f>
        <v>3</v>
      </c>
      <c r="AL25" s="3">
        <v>1</v>
      </c>
      <c r="AM25" s="4" t="s">
        <v>41</v>
      </c>
      <c r="AN25" s="5">
        <v>0</v>
      </c>
      <c r="AO25" s="251">
        <f>AN25+AN26</f>
        <v>0</v>
      </c>
      <c r="AP25" s="269"/>
      <c r="AQ25" s="269"/>
      <c r="AR25" s="269"/>
      <c r="AS25" s="246"/>
      <c r="AT25" s="249"/>
    </row>
    <row r="26" spans="1:46" ht="13.5" customHeight="1">
      <c r="A26" s="258"/>
      <c r="B26" s="252"/>
      <c r="C26" s="3">
        <v>0</v>
      </c>
      <c r="D26" s="4" t="s">
        <v>41</v>
      </c>
      <c r="E26" s="5">
        <v>6</v>
      </c>
      <c r="F26" s="252"/>
      <c r="G26" s="252"/>
      <c r="H26" s="3">
        <v>2</v>
      </c>
      <c r="I26" s="4" t="s">
        <v>41</v>
      </c>
      <c r="J26" s="5">
        <v>1</v>
      </c>
      <c r="K26" s="252"/>
      <c r="L26" s="252"/>
      <c r="M26" s="3">
        <v>0</v>
      </c>
      <c r="N26" s="4" t="s">
        <v>41</v>
      </c>
      <c r="O26" s="5">
        <v>1</v>
      </c>
      <c r="P26" s="252"/>
      <c r="Q26" s="265"/>
      <c r="R26" s="266"/>
      <c r="S26" s="266"/>
      <c r="T26" s="266"/>
      <c r="U26" s="267"/>
      <c r="V26" s="252"/>
      <c r="W26" s="3">
        <v>1</v>
      </c>
      <c r="X26" s="4" t="s">
        <v>41</v>
      </c>
      <c r="Y26" s="5">
        <v>0</v>
      </c>
      <c r="Z26" s="252"/>
      <c r="AA26" s="252"/>
      <c r="AB26" s="3">
        <v>3</v>
      </c>
      <c r="AC26" s="4" t="s">
        <v>41</v>
      </c>
      <c r="AD26" s="5">
        <v>0</v>
      </c>
      <c r="AE26" s="252"/>
      <c r="AF26" s="252"/>
      <c r="AG26" s="3">
        <v>6</v>
      </c>
      <c r="AH26" s="4" t="s">
        <v>41</v>
      </c>
      <c r="AI26" s="5">
        <v>0</v>
      </c>
      <c r="AJ26" s="252"/>
      <c r="AK26" s="252"/>
      <c r="AL26" s="3">
        <v>2</v>
      </c>
      <c r="AM26" s="4" t="s">
        <v>41</v>
      </c>
      <c r="AN26" s="5">
        <v>0</v>
      </c>
      <c r="AO26" s="252"/>
      <c r="AP26" s="270"/>
      <c r="AQ26" s="270"/>
      <c r="AR26" s="270"/>
      <c r="AS26" s="247"/>
      <c r="AT26" s="250"/>
    </row>
    <row r="27" spans="1:46" ht="13.5" customHeight="1">
      <c r="A27" s="256" t="s">
        <v>20</v>
      </c>
      <c r="B27" s="253" t="s">
        <v>42</v>
      </c>
      <c r="C27" s="254"/>
      <c r="D27" s="254"/>
      <c r="E27" s="254"/>
      <c r="F27" s="255"/>
      <c r="G27" s="253" t="s">
        <v>42</v>
      </c>
      <c r="H27" s="254"/>
      <c r="I27" s="254"/>
      <c r="J27" s="254"/>
      <c r="K27" s="255"/>
      <c r="L27" s="253" t="s">
        <v>42</v>
      </c>
      <c r="M27" s="254"/>
      <c r="N27" s="254"/>
      <c r="O27" s="254"/>
      <c r="P27" s="255"/>
      <c r="Q27" s="253" t="s">
        <v>42</v>
      </c>
      <c r="R27" s="254"/>
      <c r="S27" s="254"/>
      <c r="T27" s="254"/>
      <c r="U27" s="255"/>
      <c r="V27" s="259"/>
      <c r="W27" s="260"/>
      <c r="X27" s="260"/>
      <c r="Y27" s="260"/>
      <c r="Z27" s="261"/>
      <c r="AA27" s="253" t="s">
        <v>43</v>
      </c>
      <c r="AB27" s="254"/>
      <c r="AC27" s="254"/>
      <c r="AD27" s="254"/>
      <c r="AE27" s="255"/>
      <c r="AF27" s="253" t="s">
        <v>114</v>
      </c>
      <c r="AG27" s="254"/>
      <c r="AH27" s="254"/>
      <c r="AI27" s="254"/>
      <c r="AJ27" s="255"/>
      <c r="AK27" s="253" t="s">
        <v>40</v>
      </c>
      <c r="AL27" s="254"/>
      <c r="AM27" s="254"/>
      <c r="AN27" s="254"/>
      <c r="AO27" s="255"/>
      <c r="AP27" s="268">
        <f>(COUNTIF(B30:U30,"○")*3+COUNTIF(B30:U30,"△")*1+COUNTIF(AA30:AO30,"○")*3+COUNTIF(AA30:AO30,"△")*1)+(COUNTIF(B27:U27,"○")*3+COUNTIF(B27:U27,"△")*1+COUNTIF(AA27:AO27,"○")*3+COUNTIF(AA27:AO27,"△")*1)</f>
        <v>13</v>
      </c>
      <c r="AQ27" s="268">
        <f>B28+G28+L28+Q28+AA28+AF28+AK28+B31+G31+L31+Q31+AA31+AF31+AK31</f>
        <v>36</v>
      </c>
      <c r="AR27" s="268">
        <f>F28+K28+P28+U28+AE28+AJ28+AO28+F31+K31+P31+U31+AE31+AJ31+AO31</f>
        <v>45</v>
      </c>
      <c r="AS27" s="245">
        <f>AQ27-AR27</f>
        <v>-9</v>
      </c>
      <c r="AT27" s="248">
        <f>RANK(AP27,$AP$3:$AP$47,0)</f>
        <v>5</v>
      </c>
    </row>
    <row r="28" spans="1:46" ht="13.5" customHeight="1">
      <c r="A28" s="257"/>
      <c r="B28" s="251">
        <f>C28+C29</f>
        <v>0</v>
      </c>
      <c r="C28" s="3">
        <v>0</v>
      </c>
      <c r="D28" s="4" t="s">
        <v>41</v>
      </c>
      <c r="E28" s="5">
        <v>5</v>
      </c>
      <c r="F28" s="251">
        <f>E28+E29</f>
        <v>9</v>
      </c>
      <c r="G28" s="251">
        <f>H28+H29</f>
        <v>2</v>
      </c>
      <c r="H28" s="3">
        <v>1</v>
      </c>
      <c r="I28" s="4" t="s">
        <v>41</v>
      </c>
      <c r="J28" s="5">
        <v>0</v>
      </c>
      <c r="K28" s="251">
        <f>J28+J29</f>
        <v>3</v>
      </c>
      <c r="L28" s="251">
        <f>M28+M29</f>
        <v>1</v>
      </c>
      <c r="M28" s="3">
        <v>0</v>
      </c>
      <c r="N28" s="4" t="s">
        <v>41</v>
      </c>
      <c r="O28" s="5">
        <v>0</v>
      </c>
      <c r="P28" s="251">
        <f>O28+O29</f>
        <v>2</v>
      </c>
      <c r="Q28" s="251">
        <f>R28+R29</f>
        <v>0</v>
      </c>
      <c r="R28" s="3">
        <v>0</v>
      </c>
      <c r="S28" s="4" t="s">
        <v>41</v>
      </c>
      <c r="T28" s="5">
        <v>0</v>
      </c>
      <c r="U28" s="251">
        <f>T28+T29</f>
        <v>1</v>
      </c>
      <c r="V28" s="262"/>
      <c r="W28" s="263"/>
      <c r="X28" s="263"/>
      <c r="Y28" s="263"/>
      <c r="Z28" s="264"/>
      <c r="AA28" s="251">
        <f>AB28+AB29</f>
        <v>3</v>
      </c>
      <c r="AB28" s="3">
        <v>1</v>
      </c>
      <c r="AC28" s="4" t="s">
        <v>41</v>
      </c>
      <c r="AD28" s="5">
        <v>2</v>
      </c>
      <c r="AE28" s="251">
        <f>AD28+AD29</f>
        <v>3</v>
      </c>
      <c r="AF28" s="251">
        <f>AG28+AG29</f>
        <v>3</v>
      </c>
      <c r="AG28" s="3">
        <v>2</v>
      </c>
      <c r="AH28" s="4" t="s">
        <v>41</v>
      </c>
      <c r="AI28" s="5">
        <v>0</v>
      </c>
      <c r="AJ28" s="251">
        <f>AI28+AI29</f>
        <v>0</v>
      </c>
      <c r="AK28" s="251">
        <f>AL28+AL29</f>
        <v>5</v>
      </c>
      <c r="AL28" s="3">
        <v>2</v>
      </c>
      <c r="AM28" s="4" t="s">
        <v>41</v>
      </c>
      <c r="AN28" s="5">
        <v>0</v>
      </c>
      <c r="AO28" s="251">
        <f>AN28+AN29</f>
        <v>1</v>
      </c>
      <c r="AP28" s="269"/>
      <c r="AQ28" s="269"/>
      <c r="AR28" s="269"/>
      <c r="AS28" s="246"/>
      <c r="AT28" s="249"/>
    </row>
    <row r="29" spans="1:46" ht="13.5" customHeight="1">
      <c r="A29" s="257"/>
      <c r="B29" s="252"/>
      <c r="C29" s="3">
        <v>0</v>
      </c>
      <c r="D29" s="4" t="s">
        <v>41</v>
      </c>
      <c r="E29" s="5">
        <v>4</v>
      </c>
      <c r="F29" s="252"/>
      <c r="G29" s="252"/>
      <c r="H29" s="3">
        <v>1</v>
      </c>
      <c r="I29" s="4" t="s">
        <v>41</v>
      </c>
      <c r="J29" s="5">
        <v>3</v>
      </c>
      <c r="K29" s="252"/>
      <c r="L29" s="252"/>
      <c r="M29" s="3">
        <v>1</v>
      </c>
      <c r="N29" s="4" t="s">
        <v>41</v>
      </c>
      <c r="O29" s="5">
        <v>2</v>
      </c>
      <c r="P29" s="252"/>
      <c r="Q29" s="252"/>
      <c r="R29" s="3">
        <v>0</v>
      </c>
      <c r="S29" s="4" t="s">
        <v>41</v>
      </c>
      <c r="T29" s="5">
        <v>1</v>
      </c>
      <c r="U29" s="252"/>
      <c r="V29" s="262"/>
      <c r="W29" s="263"/>
      <c r="X29" s="263"/>
      <c r="Y29" s="263"/>
      <c r="Z29" s="264"/>
      <c r="AA29" s="252"/>
      <c r="AB29" s="3">
        <v>2</v>
      </c>
      <c r="AC29" s="4" t="s">
        <v>41</v>
      </c>
      <c r="AD29" s="5">
        <v>1</v>
      </c>
      <c r="AE29" s="252"/>
      <c r="AF29" s="252"/>
      <c r="AG29" s="3">
        <v>1</v>
      </c>
      <c r="AH29" s="4" t="s">
        <v>41</v>
      </c>
      <c r="AI29" s="5">
        <v>0</v>
      </c>
      <c r="AJ29" s="252"/>
      <c r="AK29" s="252"/>
      <c r="AL29" s="3">
        <v>3</v>
      </c>
      <c r="AM29" s="4" t="s">
        <v>41</v>
      </c>
      <c r="AN29" s="5">
        <v>1</v>
      </c>
      <c r="AO29" s="252"/>
      <c r="AP29" s="269"/>
      <c r="AQ29" s="269"/>
      <c r="AR29" s="269"/>
      <c r="AS29" s="246"/>
      <c r="AT29" s="249"/>
    </row>
    <row r="30" spans="1:46" ht="13.5" customHeight="1">
      <c r="A30" s="257"/>
      <c r="B30" s="253" t="s">
        <v>42</v>
      </c>
      <c r="C30" s="254"/>
      <c r="D30" s="254"/>
      <c r="E30" s="254"/>
      <c r="F30" s="255"/>
      <c r="G30" s="253" t="s">
        <v>115</v>
      </c>
      <c r="H30" s="254"/>
      <c r="I30" s="254"/>
      <c r="J30" s="254"/>
      <c r="K30" s="255"/>
      <c r="L30" s="253" t="s">
        <v>42</v>
      </c>
      <c r="M30" s="254"/>
      <c r="N30" s="254"/>
      <c r="O30" s="254"/>
      <c r="P30" s="255"/>
      <c r="Q30" s="253" t="s">
        <v>42</v>
      </c>
      <c r="R30" s="254"/>
      <c r="S30" s="254"/>
      <c r="T30" s="254"/>
      <c r="U30" s="255"/>
      <c r="V30" s="262"/>
      <c r="W30" s="263"/>
      <c r="X30" s="263"/>
      <c r="Y30" s="263"/>
      <c r="Z30" s="264"/>
      <c r="AA30" s="253" t="s">
        <v>127</v>
      </c>
      <c r="AB30" s="254"/>
      <c r="AC30" s="254"/>
      <c r="AD30" s="254"/>
      <c r="AE30" s="255"/>
      <c r="AF30" s="253" t="s">
        <v>127</v>
      </c>
      <c r="AG30" s="254"/>
      <c r="AH30" s="254"/>
      <c r="AI30" s="254"/>
      <c r="AJ30" s="255"/>
      <c r="AK30" s="253" t="s">
        <v>115</v>
      </c>
      <c r="AL30" s="254"/>
      <c r="AM30" s="254"/>
      <c r="AN30" s="254"/>
      <c r="AO30" s="255"/>
      <c r="AP30" s="269"/>
      <c r="AQ30" s="269"/>
      <c r="AR30" s="269"/>
      <c r="AS30" s="246"/>
      <c r="AT30" s="249"/>
    </row>
    <row r="31" spans="1:46" ht="13.5" customHeight="1">
      <c r="A31" s="257"/>
      <c r="B31" s="251">
        <f>C31+C32</f>
        <v>0</v>
      </c>
      <c r="C31" s="3">
        <v>0</v>
      </c>
      <c r="D31" s="4" t="s">
        <v>41</v>
      </c>
      <c r="E31" s="5">
        <v>6</v>
      </c>
      <c r="F31" s="271">
        <f>E31+E32</f>
        <v>10</v>
      </c>
      <c r="G31" s="251">
        <f>H31+H32</f>
        <v>2</v>
      </c>
      <c r="H31" s="3">
        <v>2</v>
      </c>
      <c r="I31" s="4" t="s">
        <v>41</v>
      </c>
      <c r="J31" s="5">
        <v>1</v>
      </c>
      <c r="K31" s="251">
        <f>J31+J32</f>
        <v>5</v>
      </c>
      <c r="L31" s="251">
        <f>M31+M32</f>
        <v>1</v>
      </c>
      <c r="M31" s="3">
        <v>0</v>
      </c>
      <c r="N31" s="4" t="s">
        <v>41</v>
      </c>
      <c r="O31" s="5">
        <v>2</v>
      </c>
      <c r="P31" s="251">
        <f>O31+O32</f>
        <v>3</v>
      </c>
      <c r="Q31" s="251">
        <f>R31+R32</f>
        <v>0</v>
      </c>
      <c r="R31" s="3">
        <v>0</v>
      </c>
      <c r="S31" s="4" t="s">
        <v>41</v>
      </c>
      <c r="T31" s="5">
        <v>1</v>
      </c>
      <c r="U31" s="251">
        <f>T31+T32</f>
        <v>2</v>
      </c>
      <c r="V31" s="262"/>
      <c r="W31" s="263"/>
      <c r="X31" s="263"/>
      <c r="Y31" s="263"/>
      <c r="Z31" s="264"/>
      <c r="AA31" s="251">
        <f>AB31+AB32</f>
        <v>3</v>
      </c>
      <c r="AB31" s="3">
        <v>2</v>
      </c>
      <c r="AC31" s="4" t="s">
        <v>41</v>
      </c>
      <c r="AD31" s="5">
        <v>1</v>
      </c>
      <c r="AE31" s="251">
        <f>AD31+AD32</f>
        <v>2</v>
      </c>
      <c r="AF31" s="271">
        <f>AG31+AG32</f>
        <v>13</v>
      </c>
      <c r="AG31" s="3">
        <v>3</v>
      </c>
      <c r="AH31" s="4" t="s">
        <v>41</v>
      </c>
      <c r="AI31" s="5">
        <v>0</v>
      </c>
      <c r="AJ31" s="251">
        <f>AI31+AI32</f>
        <v>0</v>
      </c>
      <c r="AK31" s="251">
        <f>AL31+AL32</f>
        <v>3</v>
      </c>
      <c r="AL31" s="3">
        <v>1</v>
      </c>
      <c r="AM31" s="4" t="s">
        <v>41</v>
      </c>
      <c r="AN31" s="5">
        <v>2</v>
      </c>
      <c r="AO31" s="251">
        <f>AN31+AN32</f>
        <v>4</v>
      </c>
      <c r="AP31" s="269"/>
      <c r="AQ31" s="269"/>
      <c r="AR31" s="269"/>
      <c r="AS31" s="246"/>
      <c r="AT31" s="249"/>
    </row>
    <row r="32" spans="1:46" ht="13.5" customHeight="1">
      <c r="A32" s="258"/>
      <c r="B32" s="252"/>
      <c r="C32" s="3">
        <v>0</v>
      </c>
      <c r="D32" s="4" t="s">
        <v>41</v>
      </c>
      <c r="E32" s="5">
        <v>4</v>
      </c>
      <c r="F32" s="272"/>
      <c r="G32" s="252"/>
      <c r="H32" s="3">
        <v>0</v>
      </c>
      <c r="I32" s="4" t="s">
        <v>41</v>
      </c>
      <c r="J32" s="5">
        <v>4</v>
      </c>
      <c r="K32" s="252"/>
      <c r="L32" s="252"/>
      <c r="M32" s="3">
        <v>1</v>
      </c>
      <c r="N32" s="4" t="s">
        <v>41</v>
      </c>
      <c r="O32" s="5">
        <v>1</v>
      </c>
      <c r="P32" s="252"/>
      <c r="Q32" s="252"/>
      <c r="R32" s="3">
        <v>0</v>
      </c>
      <c r="S32" s="4" t="s">
        <v>41</v>
      </c>
      <c r="T32" s="5">
        <v>1</v>
      </c>
      <c r="U32" s="252"/>
      <c r="V32" s="265"/>
      <c r="W32" s="266"/>
      <c r="X32" s="266"/>
      <c r="Y32" s="266"/>
      <c r="Z32" s="267"/>
      <c r="AA32" s="252"/>
      <c r="AB32" s="3">
        <v>1</v>
      </c>
      <c r="AC32" s="4" t="s">
        <v>41</v>
      </c>
      <c r="AD32" s="5">
        <v>1</v>
      </c>
      <c r="AE32" s="252"/>
      <c r="AF32" s="272"/>
      <c r="AG32" s="3">
        <v>10</v>
      </c>
      <c r="AH32" s="4" t="s">
        <v>41</v>
      </c>
      <c r="AI32" s="5">
        <v>0</v>
      </c>
      <c r="AJ32" s="252"/>
      <c r="AK32" s="252"/>
      <c r="AL32" s="3">
        <v>2</v>
      </c>
      <c r="AM32" s="4" t="s">
        <v>41</v>
      </c>
      <c r="AN32" s="5">
        <v>2</v>
      </c>
      <c r="AO32" s="252"/>
      <c r="AP32" s="270"/>
      <c r="AQ32" s="270"/>
      <c r="AR32" s="270"/>
      <c r="AS32" s="247"/>
      <c r="AT32" s="250"/>
    </row>
    <row r="33" spans="1:46" ht="13.5" customHeight="1">
      <c r="A33" s="256" t="s">
        <v>17</v>
      </c>
      <c r="B33" s="253" t="s">
        <v>42</v>
      </c>
      <c r="C33" s="254"/>
      <c r="D33" s="254"/>
      <c r="E33" s="254"/>
      <c r="F33" s="255"/>
      <c r="G33" s="253" t="s">
        <v>42</v>
      </c>
      <c r="H33" s="254"/>
      <c r="I33" s="254"/>
      <c r="J33" s="254"/>
      <c r="K33" s="255"/>
      <c r="L33" s="253" t="s">
        <v>138</v>
      </c>
      <c r="M33" s="254"/>
      <c r="N33" s="254"/>
      <c r="O33" s="254"/>
      <c r="P33" s="255"/>
      <c r="Q33" s="253" t="s">
        <v>126</v>
      </c>
      <c r="R33" s="254"/>
      <c r="S33" s="254"/>
      <c r="T33" s="254"/>
      <c r="U33" s="255"/>
      <c r="V33" s="253" t="s">
        <v>43</v>
      </c>
      <c r="W33" s="254"/>
      <c r="X33" s="254"/>
      <c r="Y33" s="254"/>
      <c r="Z33" s="255"/>
      <c r="AA33" s="259"/>
      <c r="AB33" s="260"/>
      <c r="AC33" s="260"/>
      <c r="AD33" s="260"/>
      <c r="AE33" s="261"/>
      <c r="AF33" s="253" t="s">
        <v>40</v>
      </c>
      <c r="AG33" s="254"/>
      <c r="AH33" s="254"/>
      <c r="AI33" s="254"/>
      <c r="AJ33" s="255"/>
      <c r="AK33" s="253" t="s">
        <v>40</v>
      </c>
      <c r="AL33" s="254"/>
      <c r="AM33" s="254"/>
      <c r="AN33" s="254"/>
      <c r="AO33" s="255"/>
      <c r="AP33" s="268">
        <f>(COUNTIF(B36:Z36,"○")*3+COUNTIF(B36:Z36,"△")*1+COUNTIF(AF36:AO36,"○")*3+COUNTIF(AF36:AO36,"△")*1)+(COUNTIF(B33:Z33,"○")*3+COUNTIF(B33:Z33,"△")*1+COUNTIF(AF33:AO33,"○")*3+COUNTIF(AF33:AO33,"△")*1)</f>
        <v>11</v>
      </c>
      <c r="AQ33" s="268">
        <f>B34+G34+L34+Q34+V34+B37+G37+L37+Q37+V37+AF37+AK37+AF34+AK34</f>
        <v>29</v>
      </c>
      <c r="AR33" s="268">
        <f>F34+K34+P34+U34+Z34+AJ34+AO34+F37+K37+P37+U37+Z37+AJ37+AO37</f>
        <v>47</v>
      </c>
      <c r="AS33" s="245">
        <f>AQ33-AR33</f>
        <v>-18</v>
      </c>
      <c r="AT33" s="248">
        <f>RANK(AP33,$AP$3:$AP$47,0)</f>
        <v>7</v>
      </c>
    </row>
    <row r="34" spans="1:46" ht="13.5" customHeight="1">
      <c r="A34" s="257"/>
      <c r="B34" s="251">
        <f>C34+C35</f>
        <v>0</v>
      </c>
      <c r="C34" s="3">
        <v>0</v>
      </c>
      <c r="D34" s="4" t="s">
        <v>41</v>
      </c>
      <c r="E34" s="5">
        <v>6</v>
      </c>
      <c r="F34" s="251">
        <f>E34+E35</f>
        <v>9</v>
      </c>
      <c r="G34" s="251">
        <f>H34+H35</f>
        <v>1</v>
      </c>
      <c r="H34" s="3">
        <v>0</v>
      </c>
      <c r="I34" s="4" t="s">
        <v>41</v>
      </c>
      <c r="J34" s="5">
        <v>2</v>
      </c>
      <c r="K34" s="251">
        <f>J34+J35</f>
        <v>3</v>
      </c>
      <c r="L34" s="251">
        <f>M34+M35</f>
        <v>2</v>
      </c>
      <c r="M34" s="3">
        <v>1</v>
      </c>
      <c r="N34" s="4" t="s">
        <v>41</v>
      </c>
      <c r="O34" s="5">
        <v>1</v>
      </c>
      <c r="P34" s="251">
        <f>O34+O35</f>
        <v>2</v>
      </c>
      <c r="Q34" s="251">
        <f>R34+R35</f>
        <v>0</v>
      </c>
      <c r="R34" s="3">
        <v>0</v>
      </c>
      <c r="S34" s="4" t="s">
        <v>41</v>
      </c>
      <c r="T34" s="5">
        <v>0</v>
      </c>
      <c r="U34" s="251">
        <f>T34+T35</f>
        <v>1</v>
      </c>
      <c r="V34" s="251">
        <f>W34+W35</f>
        <v>3</v>
      </c>
      <c r="W34" s="3">
        <v>2</v>
      </c>
      <c r="X34" s="4" t="s">
        <v>41</v>
      </c>
      <c r="Y34" s="5">
        <v>1</v>
      </c>
      <c r="Z34" s="251">
        <f>Y34+Y35</f>
        <v>3</v>
      </c>
      <c r="AA34" s="262"/>
      <c r="AB34" s="263"/>
      <c r="AC34" s="263"/>
      <c r="AD34" s="263"/>
      <c r="AE34" s="264"/>
      <c r="AF34" s="251">
        <f>AG34+AG35</f>
        <v>7</v>
      </c>
      <c r="AG34" s="3">
        <v>2</v>
      </c>
      <c r="AH34" s="4" t="s">
        <v>41</v>
      </c>
      <c r="AI34" s="5">
        <v>1</v>
      </c>
      <c r="AJ34" s="251">
        <f>AI34+AI35</f>
        <v>1</v>
      </c>
      <c r="AK34" s="251">
        <f>AL34+AL35</f>
        <v>5</v>
      </c>
      <c r="AL34" s="3">
        <v>4</v>
      </c>
      <c r="AM34" s="4" t="s">
        <v>41</v>
      </c>
      <c r="AN34" s="5">
        <v>2</v>
      </c>
      <c r="AO34" s="251">
        <f>AN34+AN35</f>
        <v>3</v>
      </c>
      <c r="AP34" s="269"/>
      <c r="AQ34" s="269"/>
      <c r="AR34" s="269"/>
      <c r="AS34" s="246"/>
      <c r="AT34" s="249"/>
    </row>
    <row r="35" spans="1:46" ht="13.5" customHeight="1">
      <c r="A35" s="257"/>
      <c r="B35" s="252"/>
      <c r="C35" s="3">
        <v>0</v>
      </c>
      <c r="D35" s="4" t="s">
        <v>41</v>
      </c>
      <c r="E35" s="5">
        <v>3</v>
      </c>
      <c r="F35" s="252"/>
      <c r="G35" s="252"/>
      <c r="H35" s="3">
        <v>1</v>
      </c>
      <c r="I35" s="4" t="s">
        <v>41</v>
      </c>
      <c r="J35" s="5">
        <v>1</v>
      </c>
      <c r="K35" s="252"/>
      <c r="L35" s="252"/>
      <c r="M35" s="3">
        <v>1</v>
      </c>
      <c r="N35" s="4" t="s">
        <v>41</v>
      </c>
      <c r="O35" s="5">
        <v>1</v>
      </c>
      <c r="P35" s="252"/>
      <c r="Q35" s="252"/>
      <c r="R35" s="3">
        <v>0</v>
      </c>
      <c r="S35" s="4" t="s">
        <v>41</v>
      </c>
      <c r="T35" s="5">
        <v>1</v>
      </c>
      <c r="U35" s="252"/>
      <c r="V35" s="252"/>
      <c r="W35" s="3">
        <v>1</v>
      </c>
      <c r="X35" s="4" t="s">
        <v>41</v>
      </c>
      <c r="Y35" s="5">
        <v>2</v>
      </c>
      <c r="Z35" s="252"/>
      <c r="AA35" s="262"/>
      <c r="AB35" s="263"/>
      <c r="AC35" s="263"/>
      <c r="AD35" s="263"/>
      <c r="AE35" s="264"/>
      <c r="AF35" s="252"/>
      <c r="AG35" s="3">
        <v>5</v>
      </c>
      <c r="AH35" s="4" t="s">
        <v>41</v>
      </c>
      <c r="AI35" s="5">
        <v>0</v>
      </c>
      <c r="AJ35" s="252"/>
      <c r="AK35" s="252"/>
      <c r="AL35" s="3">
        <v>1</v>
      </c>
      <c r="AM35" s="4" t="s">
        <v>41</v>
      </c>
      <c r="AN35" s="5">
        <v>1</v>
      </c>
      <c r="AO35" s="252"/>
      <c r="AP35" s="269"/>
      <c r="AQ35" s="269"/>
      <c r="AR35" s="269"/>
      <c r="AS35" s="246"/>
      <c r="AT35" s="249"/>
    </row>
    <row r="36" spans="1:46" ht="13.5" customHeight="1">
      <c r="A36" s="257"/>
      <c r="B36" s="253" t="s">
        <v>115</v>
      </c>
      <c r="C36" s="254"/>
      <c r="D36" s="254"/>
      <c r="E36" s="254"/>
      <c r="F36" s="255"/>
      <c r="G36" s="253" t="s">
        <v>42</v>
      </c>
      <c r="H36" s="254"/>
      <c r="I36" s="254"/>
      <c r="J36" s="254"/>
      <c r="K36" s="255"/>
      <c r="L36" s="253" t="s">
        <v>115</v>
      </c>
      <c r="M36" s="254"/>
      <c r="N36" s="254"/>
      <c r="O36" s="254"/>
      <c r="P36" s="255"/>
      <c r="Q36" s="253" t="s">
        <v>126</v>
      </c>
      <c r="R36" s="254"/>
      <c r="S36" s="254"/>
      <c r="T36" s="254"/>
      <c r="U36" s="255"/>
      <c r="V36" s="253" t="s">
        <v>126</v>
      </c>
      <c r="W36" s="254"/>
      <c r="X36" s="254"/>
      <c r="Y36" s="254"/>
      <c r="Z36" s="255"/>
      <c r="AA36" s="262"/>
      <c r="AB36" s="263"/>
      <c r="AC36" s="263"/>
      <c r="AD36" s="263"/>
      <c r="AE36" s="264"/>
      <c r="AF36" s="253" t="s">
        <v>115</v>
      </c>
      <c r="AG36" s="254"/>
      <c r="AH36" s="254"/>
      <c r="AI36" s="254"/>
      <c r="AJ36" s="255"/>
      <c r="AK36" s="253" t="s">
        <v>127</v>
      </c>
      <c r="AL36" s="254"/>
      <c r="AM36" s="254"/>
      <c r="AN36" s="254"/>
      <c r="AO36" s="255"/>
      <c r="AP36" s="269"/>
      <c r="AQ36" s="269"/>
      <c r="AR36" s="269"/>
      <c r="AS36" s="246"/>
      <c r="AT36" s="249"/>
    </row>
    <row r="37" spans="1:46" ht="13.5" customHeight="1">
      <c r="A37" s="257"/>
      <c r="B37" s="251">
        <f>C37+C38</f>
        <v>0</v>
      </c>
      <c r="C37" s="3">
        <v>0</v>
      </c>
      <c r="D37" s="4" t="s">
        <v>41</v>
      </c>
      <c r="E37" s="5">
        <v>2</v>
      </c>
      <c r="F37" s="251">
        <f>E37+E38</f>
        <v>8</v>
      </c>
      <c r="G37" s="251">
        <f>H37+H38</f>
        <v>1</v>
      </c>
      <c r="H37" s="3">
        <v>0</v>
      </c>
      <c r="I37" s="4" t="s">
        <v>41</v>
      </c>
      <c r="J37" s="5">
        <v>1</v>
      </c>
      <c r="K37" s="251">
        <v>5</v>
      </c>
      <c r="L37" s="251">
        <f>M37+M38</f>
        <v>0</v>
      </c>
      <c r="M37" s="3">
        <v>0</v>
      </c>
      <c r="N37" s="4" t="s">
        <v>41</v>
      </c>
      <c r="O37" s="5">
        <v>0</v>
      </c>
      <c r="P37" s="251">
        <f>O37+O38</f>
        <v>1</v>
      </c>
      <c r="Q37" s="251">
        <f>R37+R38</f>
        <v>1</v>
      </c>
      <c r="R37" s="3">
        <v>1</v>
      </c>
      <c r="S37" s="4" t="s">
        <v>41</v>
      </c>
      <c r="T37" s="5">
        <v>1</v>
      </c>
      <c r="U37" s="251">
        <f>T37+T38</f>
        <v>4</v>
      </c>
      <c r="V37" s="251">
        <f>W37+W38</f>
        <v>2</v>
      </c>
      <c r="W37" s="3">
        <v>1</v>
      </c>
      <c r="X37" s="4" t="s">
        <v>41</v>
      </c>
      <c r="Y37" s="5">
        <v>2</v>
      </c>
      <c r="Z37" s="251">
        <f>Y37+Y38</f>
        <v>3</v>
      </c>
      <c r="AA37" s="262"/>
      <c r="AB37" s="263"/>
      <c r="AC37" s="263"/>
      <c r="AD37" s="263"/>
      <c r="AE37" s="264"/>
      <c r="AF37" s="251">
        <f>AG37+AG38</f>
        <v>1</v>
      </c>
      <c r="AG37" s="3">
        <v>0</v>
      </c>
      <c r="AH37" s="4" t="s">
        <v>41</v>
      </c>
      <c r="AI37" s="5">
        <v>2</v>
      </c>
      <c r="AJ37" s="251">
        <f>AI37+AI38</f>
        <v>3</v>
      </c>
      <c r="AK37" s="251">
        <f>AL37+AL38</f>
        <v>6</v>
      </c>
      <c r="AL37" s="3">
        <v>3</v>
      </c>
      <c r="AM37" s="4" t="s">
        <v>41</v>
      </c>
      <c r="AN37" s="5">
        <v>0</v>
      </c>
      <c r="AO37" s="251">
        <f>AN37+AN38</f>
        <v>1</v>
      </c>
      <c r="AP37" s="269"/>
      <c r="AQ37" s="269"/>
      <c r="AR37" s="269"/>
      <c r="AS37" s="246"/>
      <c r="AT37" s="249"/>
    </row>
    <row r="38" spans="1:46" ht="13.5" customHeight="1">
      <c r="A38" s="258"/>
      <c r="B38" s="252"/>
      <c r="C38" s="3">
        <v>0</v>
      </c>
      <c r="D38" s="4" t="s">
        <v>41</v>
      </c>
      <c r="E38" s="5">
        <v>6</v>
      </c>
      <c r="F38" s="252"/>
      <c r="G38" s="252"/>
      <c r="H38" s="3">
        <v>1</v>
      </c>
      <c r="I38" s="4" t="s">
        <v>41</v>
      </c>
      <c r="J38" s="5">
        <v>4</v>
      </c>
      <c r="K38" s="252"/>
      <c r="L38" s="252"/>
      <c r="M38" s="3">
        <v>0</v>
      </c>
      <c r="N38" s="4" t="s">
        <v>41</v>
      </c>
      <c r="O38" s="5">
        <v>1</v>
      </c>
      <c r="P38" s="252"/>
      <c r="Q38" s="252"/>
      <c r="R38" s="3">
        <v>0</v>
      </c>
      <c r="S38" s="4" t="s">
        <v>41</v>
      </c>
      <c r="T38" s="5">
        <v>3</v>
      </c>
      <c r="U38" s="252"/>
      <c r="V38" s="252"/>
      <c r="W38" s="3">
        <v>1</v>
      </c>
      <c r="X38" s="4" t="s">
        <v>41</v>
      </c>
      <c r="Y38" s="5">
        <v>1</v>
      </c>
      <c r="Z38" s="252"/>
      <c r="AA38" s="265"/>
      <c r="AB38" s="266"/>
      <c r="AC38" s="266"/>
      <c r="AD38" s="266"/>
      <c r="AE38" s="267"/>
      <c r="AF38" s="252"/>
      <c r="AG38" s="3">
        <v>1</v>
      </c>
      <c r="AH38" s="4" t="s">
        <v>41</v>
      </c>
      <c r="AI38" s="5">
        <v>1</v>
      </c>
      <c r="AJ38" s="252"/>
      <c r="AK38" s="252"/>
      <c r="AL38" s="3">
        <v>3</v>
      </c>
      <c r="AM38" s="4" t="s">
        <v>41</v>
      </c>
      <c r="AN38" s="5">
        <v>1</v>
      </c>
      <c r="AO38" s="252"/>
      <c r="AP38" s="270"/>
      <c r="AQ38" s="270"/>
      <c r="AR38" s="270"/>
      <c r="AS38" s="247"/>
      <c r="AT38" s="250"/>
    </row>
    <row r="39" spans="1:46" ht="13.5" customHeight="1">
      <c r="A39" s="256" t="s">
        <v>15</v>
      </c>
      <c r="B39" s="253" t="s">
        <v>42</v>
      </c>
      <c r="C39" s="254"/>
      <c r="D39" s="254"/>
      <c r="E39" s="254"/>
      <c r="F39" s="255"/>
      <c r="G39" s="253" t="s">
        <v>42</v>
      </c>
      <c r="H39" s="254"/>
      <c r="I39" s="254"/>
      <c r="J39" s="254"/>
      <c r="K39" s="255"/>
      <c r="L39" s="253" t="s">
        <v>42</v>
      </c>
      <c r="M39" s="254"/>
      <c r="N39" s="254"/>
      <c r="O39" s="254"/>
      <c r="P39" s="255"/>
      <c r="Q39" s="253" t="s">
        <v>42</v>
      </c>
      <c r="R39" s="254"/>
      <c r="S39" s="254"/>
      <c r="T39" s="254"/>
      <c r="U39" s="255"/>
      <c r="V39" s="253" t="s">
        <v>126</v>
      </c>
      <c r="W39" s="254"/>
      <c r="X39" s="254"/>
      <c r="Y39" s="254"/>
      <c r="Z39" s="255"/>
      <c r="AA39" s="253" t="s">
        <v>42</v>
      </c>
      <c r="AB39" s="254"/>
      <c r="AC39" s="254"/>
      <c r="AD39" s="254"/>
      <c r="AE39" s="255"/>
      <c r="AF39" s="259"/>
      <c r="AG39" s="260"/>
      <c r="AH39" s="260"/>
      <c r="AI39" s="260"/>
      <c r="AJ39" s="261"/>
      <c r="AK39" s="253" t="s">
        <v>42</v>
      </c>
      <c r="AL39" s="254"/>
      <c r="AM39" s="254"/>
      <c r="AN39" s="254"/>
      <c r="AO39" s="255"/>
      <c r="AP39" s="268">
        <f>(COUNTIF(B42:AE42,"○")*3+COUNTIF(B42:AE42,"△")*1+COUNTIF(AK42,"○")*3+COUNTIF(AK42,"△")*1)+(COUNTIF(B39:AE39,"○")*3+COUNTIF(B39:AE39,"△")*1+COUNTIF(AK39,"○")*3+COUNTIF(AK39,"△")*1)</f>
        <v>3</v>
      </c>
      <c r="AQ39" s="268">
        <f>B40+G40+L40+Q40+V40+AA40+AK40+B43+G43+L43+Q43+V43+AA43+AK43</f>
        <v>7</v>
      </c>
      <c r="AR39" s="245">
        <f>F40+K40+P40+U40+Z40+AE40+AO40+F43+K43+P43+U43+Z43+AE43+AO43</f>
        <v>105</v>
      </c>
      <c r="AS39" s="245">
        <f>AQ39-AR39</f>
        <v>-98</v>
      </c>
      <c r="AT39" s="248">
        <f>RANK(AP39,$AP$3:$AP$47,0)</f>
        <v>8</v>
      </c>
    </row>
    <row r="40" spans="1:46" ht="13.5" customHeight="1">
      <c r="A40" s="257"/>
      <c r="B40" s="251">
        <f>C40+C41</f>
        <v>0</v>
      </c>
      <c r="C40" s="3">
        <v>0</v>
      </c>
      <c r="D40" s="4" t="s">
        <v>41</v>
      </c>
      <c r="E40" s="5">
        <v>5</v>
      </c>
      <c r="F40" s="271">
        <f>E40+E41</f>
        <v>11</v>
      </c>
      <c r="G40" s="251">
        <f>H40+H41</f>
        <v>1</v>
      </c>
      <c r="H40" s="3">
        <v>0</v>
      </c>
      <c r="I40" s="4" t="s">
        <v>41</v>
      </c>
      <c r="J40" s="5">
        <v>1</v>
      </c>
      <c r="K40" s="251">
        <f>J40+J41</f>
        <v>7</v>
      </c>
      <c r="L40" s="251">
        <f>M40+M41</f>
        <v>2</v>
      </c>
      <c r="M40" s="3">
        <v>1</v>
      </c>
      <c r="N40" s="4" t="s">
        <v>41</v>
      </c>
      <c r="O40" s="5">
        <v>4</v>
      </c>
      <c r="P40" s="251">
        <f>O40+O41</f>
        <v>6</v>
      </c>
      <c r="Q40" s="251">
        <f>R40+R41</f>
        <v>0</v>
      </c>
      <c r="R40" s="3">
        <v>0</v>
      </c>
      <c r="S40" s="4" t="s">
        <v>41</v>
      </c>
      <c r="T40" s="5">
        <v>4</v>
      </c>
      <c r="U40" s="271">
        <f>T40+T41</f>
        <v>12</v>
      </c>
      <c r="V40" s="251">
        <f>W40+W41</f>
        <v>0</v>
      </c>
      <c r="W40" s="3">
        <v>0</v>
      </c>
      <c r="X40" s="4" t="s">
        <v>41</v>
      </c>
      <c r="Y40" s="5">
        <v>2</v>
      </c>
      <c r="Z40" s="251">
        <f>Y40+Y41</f>
        <v>3</v>
      </c>
      <c r="AA40" s="251">
        <f>AB40+AB41</f>
        <v>1</v>
      </c>
      <c r="AB40" s="3">
        <v>1</v>
      </c>
      <c r="AC40" s="4" t="s">
        <v>41</v>
      </c>
      <c r="AD40" s="5">
        <v>2</v>
      </c>
      <c r="AE40" s="251">
        <f>AD40+AD41</f>
        <v>7</v>
      </c>
      <c r="AF40" s="262"/>
      <c r="AG40" s="263"/>
      <c r="AH40" s="263"/>
      <c r="AI40" s="263"/>
      <c r="AJ40" s="264"/>
      <c r="AK40" s="251">
        <f>AL40+AL41</f>
        <v>0</v>
      </c>
      <c r="AL40" s="3">
        <v>0</v>
      </c>
      <c r="AM40" s="4" t="s">
        <v>41</v>
      </c>
      <c r="AN40" s="5">
        <v>1</v>
      </c>
      <c r="AO40" s="251">
        <f>AN40+AN41</f>
        <v>2</v>
      </c>
      <c r="AP40" s="269"/>
      <c r="AQ40" s="269"/>
      <c r="AR40" s="246"/>
      <c r="AS40" s="246"/>
      <c r="AT40" s="249"/>
    </row>
    <row r="41" spans="1:46" ht="13.5" customHeight="1">
      <c r="A41" s="257"/>
      <c r="B41" s="252"/>
      <c r="C41" s="3">
        <v>0</v>
      </c>
      <c r="D41" s="4" t="s">
        <v>41</v>
      </c>
      <c r="E41" s="5">
        <v>6</v>
      </c>
      <c r="F41" s="272"/>
      <c r="G41" s="252"/>
      <c r="H41" s="3">
        <v>1</v>
      </c>
      <c r="I41" s="4" t="s">
        <v>41</v>
      </c>
      <c r="J41" s="5">
        <v>6</v>
      </c>
      <c r="K41" s="252"/>
      <c r="L41" s="252"/>
      <c r="M41" s="3">
        <v>1</v>
      </c>
      <c r="N41" s="4" t="s">
        <v>41</v>
      </c>
      <c r="O41" s="5">
        <v>2</v>
      </c>
      <c r="P41" s="252"/>
      <c r="Q41" s="252"/>
      <c r="R41" s="3">
        <v>0</v>
      </c>
      <c r="S41" s="4" t="s">
        <v>41</v>
      </c>
      <c r="T41" s="5">
        <v>8</v>
      </c>
      <c r="U41" s="272"/>
      <c r="V41" s="252"/>
      <c r="W41" s="3">
        <v>0</v>
      </c>
      <c r="X41" s="4" t="s">
        <v>41</v>
      </c>
      <c r="Y41" s="5">
        <v>1</v>
      </c>
      <c r="Z41" s="252"/>
      <c r="AA41" s="252"/>
      <c r="AB41" s="3">
        <v>0</v>
      </c>
      <c r="AC41" s="4" t="s">
        <v>41</v>
      </c>
      <c r="AD41" s="5">
        <v>5</v>
      </c>
      <c r="AE41" s="252"/>
      <c r="AF41" s="262"/>
      <c r="AG41" s="263"/>
      <c r="AH41" s="263"/>
      <c r="AI41" s="263"/>
      <c r="AJ41" s="264"/>
      <c r="AK41" s="252"/>
      <c r="AL41" s="3">
        <v>0</v>
      </c>
      <c r="AM41" s="4" t="s">
        <v>41</v>
      </c>
      <c r="AN41" s="5">
        <v>1</v>
      </c>
      <c r="AO41" s="252"/>
      <c r="AP41" s="269"/>
      <c r="AQ41" s="269"/>
      <c r="AR41" s="246"/>
      <c r="AS41" s="246"/>
      <c r="AT41" s="249"/>
    </row>
    <row r="42" spans="1:46" ht="13.5" customHeight="1">
      <c r="A42" s="257"/>
      <c r="B42" s="253" t="s">
        <v>115</v>
      </c>
      <c r="C42" s="254"/>
      <c r="D42" s="254"/>
      <c r="E42" s="254"/>
      <c r="F42" s="255"/>
      <c r="G42" s="253" t="s">
        <v>115</v>
      </c>
      <c r="H42" s="254"/>
      <c r="I42" s="254"/>
      <c r="J42" s="254"/>
      <c r="K42" s="255"/>
      <c r="L42" s="253" t="s">
        <v>126</v>
      </c>
      <c r="M42" s="254"/>
      <c r="N42" s="254"/>
      <c r="O42" s="254"/>
      <c r="P42" s="255"/>
      <c r="Q42" s="253" t="s">
        <v>126</v>
      </c>
      <c r="R42" s="254"/>
      <c r="S42" s="254"/>
      <c r="T42" s="254"/>
      <c r="U42" s="255"/>
      <c r="V42" s="253" t="s">
        <v>126</v>
      </c>
      <c r="W42" s="254"/>
      <c r="X42" s="254"/>
      <c r="Y42" s="254"/>
      <c r="Z42" s="255"/>
      <c r="AA42" s="253" t="s">
        <v>114</v>
      </c>
      <c r="AB42" s="254"/>
      <c r="AC42" s="254"/>
      <c r="AD42" s="254"/>
      <c r="AE42" s="255"/>
      <c r="AF42" s="262"/>
      <c r="AG42" s="263"/>
      <c r="AH42" s="263"/>
      <c r="AI42" s="263"/>
      <c r="AJ42" s="264"/>
      <c r="AK42" s="253" t="s">
        <v>126</v>
      </c>
      <c r="AL42" s="254"/>
      <c r="AM42" s="254"/>
      <c r="AN42" s="254"/>
      <c r="AO42" s="255"/>
      <c r="AP42" s="269"/>
      <c r="AQ42" s="269"/>
      <c r="AR42" s="246"/>
      <c r="AS42" s="246"/>
      <c r="AT42" s="249"/>
    </row>
    <row r="43" spans="1:46" ht="13.5" customHeight="1">
      <c r="A43" s="257"/>
      <c r="B43" s="251">
        <f>C43+C44</f>
        <v>0</v>
      </c>
      <c r="C43" s="3">
        <v>0</v>
      </c>
      <c r="D43" s="4" t="s">
        <v>41</v>
      </c>
      <c r="E43" s="5">
        <v>2</v>
      </c>
      <c r="F43" s="251">
        <f>E43+E44</f>
        <v>6</v>
      </c>
      <c r="G43" s="251">
        <f>H43+H44</f>
        <v>0</v>
      </c>
      <c r="H43" s="3">
        <v>0</v>
      </c>
      <c r="I43" s="4" t="s">
        <v>41</v>
      </c>
      <c r="J43" s="5">
        <v>5</v>
      </c>
      <c r="K43" s="251">
        <f>J43+J44</f>
        <v>8</v>
      </c>
      <c r="L43" s="251">
        <f>M43+M44</f>
        <v>0</v>
      </c>
      <c r="M43" s="3">
        <v>0</v>
      </c>
      <c r="N43" s="4" t="s">
        <v>41</v>
      </c>
      <c r="O43" s="5">
        <v>6</v>
      </c>
      <c r="P43" s="271">
        <f>O43+O44</f>
        <v>10</v>
      </c>
      <c r="Q43" s="251">
        <f>R43+R44</f>
        <v>0</v>
      </c>
      <c r="R43" s="3">
        <v>0</v>
      </c>
      <c r="S43" s="4" t="s">
        <v>41</v>
      </c>
      <c r="T43" s="5">
        <v>3</v>
      </c>
      <c r="U43" s="251">
        <f>T43+T44</f>
        <v>9</v>
      </c>
      <c r="V43" s="251">
        <f>W43+W44</f>
        <v>0</v>
      </c>
      <c r="W43" s="3">
        <v>0</v>
      </c>
      <c r="X43" s="4" t="s">
        <v>41</v>
      </c>
      <c r="Y43" s="5">
        <v>3</v>
      </c>
      <c r="Z43" s="271">
        <f>Y43+Y44</f>
        <v>13</v>
      </c>
      <c r="AA43" s="251">
        <f>AB43+AB44</f>
        <v>3</v>
      </c>
      <c r="AB43" s="3">
        <v>2</v>
      </c>
      <c r="AC43" s="4" t="s">
        <v>41</v>
      </c>
      <c r="AD43" s="5">
        <v>0</v>
      </c>
      <c r="AE43" s="251">
        <f>AD43+AD44</f>
        <v>1</v>
      </c>
      <c r="AF43" s="262"/>
      <c r="AG43" s="263"/>
      <c r="AH43" s="263"/>
      <c r="AI43" s="263"/>
      <c r="AJ43" s="264"/>
      <c r="AK43" s="251">
        <v>0</v>
      </c>
      <c r="AL43" s="239" t="s">
        <v>135</v>
      </c>
      <c r="AM43" s="240"/>
      <c r="AN43" s="241"/>
      <c r="AO43" s="271">
        <v>10</v>
      </c>
      <c r="AP43" s="269"/>
      <c r="AQ43" s="269"/>
      <c r="AR43" s="246"/>
      <c r="AS43" s="246"/>
      <c r="AT43" s="249"/>
    </row>
    <row r="44" spans="1:46" ht="13.5" customHeight="1">
      <c r="A44" s="258"/>
      <c r="B44" s="252"/>
      <c r="C44" s="3">
        <v>0</v>
      </c>
      <c r="D44" s="4" t="s">
        <v>41</v>
      </c>
      <c r="E44" s="5">
        <v>4</v>
      </c>
      <c r="F44" s="252"/>
      <c r="G44" s="252"/>
      <c r="H44" s="3">
        <v>0</v>
      </c>
      <c r="I44" s="4" t="s">
        <v>41</v>
      </c>
      <c r="J44" s="5">
        <v>3</v>
      </c>
      <c r="K44" s="252"/>
      <c r="L44" s="252"/>
      <c r="M44" s="3">
        <v>0</v>
      </c>
      <c r="N44" s="4" t="s">
        <v>41</v>
      </c>
      <c r="O44" s="5">
        <v>4</v>
      </c>
      <c r="P44" s="272"/>
      <c r="Q44" s="252"/>
      <c r="R44" s="3">
        <v>0</v>
      </c>
      <c r="S44" s="4" t="s">
        <v>41</v>
      </c>
      <c r="T44" s="5">
        <v>6</v>
      </c>
      <c r="U44" s="252"/>
      <c r="V44" s="252"/>
      <c r="W44" s="3">
        <v>0</v>
      </c>
      <c r="X44" s="4" t="s">
        <v>41</v>
      </c>
      <c r="Y44" s="123">
        <v>10</v>
      </c>
      <c r="Z44" s="272"/>
      <c r="AA44" s="252"/>
      <c r="AB44" s="3">
        <v>1</v>
      </c>
      <c r="AC44" s="4" t="s">
        <v>41</v>
      </c>
      <c r="AD44" s="5">
        <v>1</v>
      </c>
      <c r="AE44" s="252"/>
      <c r="AF44" s="265"/>
      <c r="AG44" s="266"/>
      <c r="AH44" s="266"/>
      <c r="AI44" s="266"/>
      <c r="AJ44" s="267"/>
      <c r="AK44" s="252"/>
      <c r="AL44" s="242"/>
      <c r="AM44" s="243"/>
      <c r="AN44" s="244"/>
      <c r="AO44" s="272"/>
      <c r="AP44" s="270"/>
      <c r="AQ44" s="270"/>
      <c r="AR44" s="247"/>
      <c r="AS44" s="247"/>
      <c r="AT44" s="250"/>
    </row>
    <row r="45" spans="1:46" ht="13.5" customHeight="1">
      <c r="A45" s="256" t="s">
        <v>13</v>
      </c>
      <c r="B45" s="253" t="s">
        <v>42</v>
      </c>
      <c r="C45" s="254"/>
      <c r="D45" s="254"/>
      <c r="E45" s="254"/>
      <c r="F45" s="255"/>
      <c r="G45" s="253" t="s">
        <v>42</v>
      </c>
      <c r="H45" s="254"/>
      <c r="I45" s="254"/>
      <c r="J45" s="254"/>
      <c r="K45" s="255"/>
      <c r="L45" s="253" t="s">
        <v>40</v>
      </c>
      <c r="M45" s="254"/>
      <c r="N45" s="254"/>
      <c r="O45" s="254"/>
      <c r="P45" s="255"/>
      <c r="Q45" s="253" t="s">
        <v>43</v>
      </c>
      <c r="R45" s="254"/>
      <c r="S45" s="254"/>
      <c r="T45" s="254"/>
      <c r="U45" s="255"/>
      <c r="V45" s="253" t="s">
        <v>42</v>
      </c>
      <c r="W45" s="254"/>
      <c r="X45" s="254"/>
      <c r="Y45" s="254"/>
      <c r="Z45" s="255"/>
      <c r="AA45" s="253" t="s">
        <v>115</v>
      </c>
      <c r="AB45" s="254"/>
      <c r="AC45" s="254"/>
      <c r="AD45" s="254"/>
      <c r="AE45" s="255"/>
      <c r="AF45" s="253" t="s">
        <v>40</v>
      </c>
      <c r="AG45" s="254"/>
      <c r="AH45" s="254"/>
      <c r="AI45" s="254"/>
      <c r="AJ45" s="255"/>
      <c r="AK45" s="259"/>
      <c r="AL45" s="260"/>
      <c r="AM45" s="260"/>
      <c r="AN45" s="260"/>
      <c r="AO45" s="261"/>
      <c r="AP45" s="268">
        <f>(COUNTIF(B48:AJ48,"○")*3+COUNTIF(B48:AJ48,"△")*1)+(COUNTIF(B45:AJ45,"○")*3+COUNTIF(B45:AJ45,"△")*1)</f>
        <v>13</v>
      </c>
      <c r="AQ45" s="268">
        <f>B46+G46+L46+Q46+V46+AA46+AF46+B49+G49+L49+Q49+V49+AA49+AF49</f>
        <v>28</v>
      </c>
      <c r="AR45" s="268">
        <f>F46+K46+P46+U46+Z46+AE46+AJ46+F49+K49+P49+U49+Z49+AE49+AJ49</f>
        <v>63</v>
      </c>
      <c r="AS45" s="245">
        <f>AQ45-AR45</f>
        <v>-35</v>
      </c>
      <c r="AT45" s="248">
        <v>6</v>
      </c>
    </row>
    <row r="46" spans="1:46" ht="13.5" customHeight="1">
      <c r="A46" s="257"/>
      <c r="B46" s="251">
        <f>C46+C47</f>
        <v>1</v>
      </c>
      <c r="C46" s="3">
        <v>1</v>
      </c>
      <c r="D46" s="4" t="s">
        <v>41</v>
      </c>
      <c r="E46" s="5">
        <v>8</v>
      </c>
      <c r="F46" s="271">
        <f>E46+E47</f>
        <v>11</v>
      </c>
      <c r="G46" s="251">
        <f>H46+H47</f>
        <v>0</v>
      </c>
      <c r="H46" s="3">
        <v>0</v>
      </c>
      <c r="I46" s="4" t="s">
        <v>41</v>
      </c>
      <c r="J46" s="5">
        <v>1</v>
      </c>
      <c r="K46" s="251">
        <f>J46+J47</f>
        <v>4</v>
      </c>
      <c r="L46" s="251">
        <f>M46+M47</f>
        <v>1</v>
      </c>
      <c r="M46" s="3">
        <v>0</v>
      </c>
      <c r="N46" s="4" t="s">
        <v>41</v>
      </c>
      <c r="O46" s="5">
        <v>0</v>
      </c>
      <c r="P46" s="251">
        <f>O46+O47</f>
        <v>0</v>
      </c>
      <c r="Q46" s="251">
        <f>R46+R47</f>
        <v>1</v>
      </c>
      <c r="R46" s="3">
        <v>0</v>
      </c>
      <c r="S46" s="4" t="s">
        <v>41</v>
      </c>
      <c r="T46" s="5">
        <v>1</v>
      </c>
      <c r="U46" s="251">
        <f>T46+T47</f>
        <v>1</v>
      </c>
      <c r="V46" s="251">
        <f>W46+W47</f>
        <v>1</v>
      </c>
      <c r="W46" s="3">
        <v>0</v>
      </c>
      <c r="X46" s="4" t="s">
        <v>41</v>
      </c>
      <c r="Y46" s="5">
        <v>2</v>
      </c>
      <c r="Z46" s="251">
        <f>Y46+Y47</f>
        <v>5</v>
      </c>
      <c r="AA46" s="251">
        <f>AB46+AB47</f>
        <v>3</v>
      </c>
      <c r="AB46" s="3">
        <v>2</v>
      </c>
      <c r="AC46" s="4" t="s">
        <v>41</v>
      </c>
      <c r="AD46" s="5">
        <v>4</v>
      </c>
      <c r="AE46" s="251">
        <v>5</v>
      </c>
      <c r="AF46" s="251">
        <f>AG46+AG47</f>
        <v>2</v>
      </c>
      <c r="AG46" s="3">
        <v>1</v>
      </c>
      <c r="AH46" s="4" t="s">
        <v>41</v>
      </c>
      <c r="AI46" s="5">
        <v>0</v>
      </c>
      <c r="AJ46" s="251">
        <f>AI46+AI47</f>
        <v>0</v>
      </c>
      <c r="AK46" s="262"/>
      <c r="AL46" s="263"/>
      <c r="AM46" s="263"/>
      <c r="AN46" s="263"/>
      <c r="AO46" s="264"/>
      <c r="AP46" s="269"/>
      <c r="AQ46" s="269"/>
      <c r="AR46" s="269"/>
      <c r="AS46" s="246"/>
      <c r="AT46" s="249"/>
    </row>
    <row r="47" spans="1:46" ht="13.5" customHeight="1">
      <c r="A47" s="257"/>
      <c r="B47" s="252"/>
      <c r="C47" s="3">
        <v>0</v>
      </c>
      <c r="D47" s="4" t="s">
        <v>41</v>
      </c>
      <c r="E47" s="5">
        <v>3</v>
      </c>
      <c r="F47" s="272"/>
      <c r="G47" s="252"/>
      <c r="H47" s="3">
        <v>0</v>
      </c>
      <c r="I47" s="4" t="s">
        <v>41</v>
      </c>
      <c r="J47" s="5">
        <v>3</v>
      </c>
      <c r="K47" s="252"/>
      <c r="L47" s="252"/>
      <c r="M47" s="3">
        <v>1</v>
      </c>
      <c r="N47" s="4" t="s">
        <v>41</v>
      </c>
      <c r="O47" s="5">
        <v>0</v>
      </c>
      <c r="P47" s="252"/>
      <c r="Q47" s="252"/>
      <c r="R47" s="3">
        <v>1</v>
      </c>
      <c r="S47" s="4" t="s">
        <v>41</v>
      </c>
      <c r="T47" s="5">
        <v>0</v>
      </c>
      <c r="U47" s="252"/>
      <c r="V47" s="252"/>
      <c r="W47" s="3">
        <v>1</v>
      </c>
      <c r="X47" s="4" t="s">
        <v>41</v>
      </c>
      <c r="Y47" s="5">
        <v>3</v>
      </c>
      <c r="Z47" s="252"/>
      <c r="AA47" s="252"/>
      <c r="AB47" s="3">
        <v>1</v>
      </c>
      <c r="AC47" s="4" t="s">
        <v>41</v>
      </c>
      <c r="AD47" s="5">
        <v>1</v>
      </c>
      <c r="AE47" s="252"/>
      <c r="AF47" s="252"/>
      <c r="AG47" s="3">
        <v>1</v>
      </c>
      <c r="AH47" s="4" t="s">
        <v>41</v>
      </c>
      <c r="AI47" s="5">
        <v>0</v>
      </c>
      <c r="AJ47" s="252"/>
      <c r="AK47" s="262"/>
      <c r="AL47" s="263"/>
      <c r="AM47" s="263"/>
      <c r="AN47" s="263"/>
      <c r="AO47" s="264"/>
      <c r="AP47" s="269"/>
      <c r="AQ47" s="269"/>
      <c r="AR47" s="269"/>
      <c r="AS47" s="246"/>
      <c r="AT47" s="249"/>
    </row>
    <row r="48" spans="1:46" ht="13.5">
      <c r="A48" s="257"/>
      <c r="B48" s="253" t="s">
        <v>42</v>
      </c>
      <c r="C48" s="254"/>
      <c r="D48" s="254"/>
      <c r="E48" s="254"/>
      <c r="F48" s="255"/>
      <c r="G48" s="253" t="s">
        <v>42</v>
      </c>
      <c r="H48" s="254"/>
      <c r="I48" s="254"/>
      <c r="J48" s="254"/>
      <c r="K48" s="255"/>
      <c r="L48" s="253" t="s">
        <v>115</v>
      </c>
      <c r="M48" s="254"/>
      <c r="N48" s="254"/>
      <c r="O48" s="254"/>
      <c r="P48" s="255"/>
      <c r="Q48" s="253" t="s">
        <v>126</v>
      </c>
      <c r="R48" s="254"/>
      <c r="S48" s="254"/>
      <c r="T48" s="254"/>
      <c r="U48" s="255"/>
      <c r="V48" s="253" t="s">
        <v>114</v>
      </c>
      <c r="W48" s="254"/>
      <c r="X48" s="254"/>
      <c r="Y48" s="254"/>
      <c r="Z48" s="255"/>
      <c r="AA48" s="253" t="s">
        <v>126</v>
      </c>
      <c r="AB48" s="254"/>
      <c r="AC48" s="254"/>
      <c r="AD48" s="254"/>
      <c r="AE48" s="255"/>
      <c r="AF48" s="253" t="s">
        <v>114</v>
      </c>
      <c r="AG48" s="254"/>
      <c r="AH48" s="254"/>
      <c r="AI48" s="254"/>
      <c r="AJ48" s="255"/>
      <c r="AK48" s="262"/>
      <c r="AL48" s="263"/>
      <c r="AM48" s="263"/>
      <c r="AN48" s="263"/>
      <c r="AO48" s="264"/>
      <c r="AP48" s="269"/>
      <c r="AQ48" s="269"/>
      <c r="AR48" s="269"/>
      <c r="AS48" s="246"/>
      <c r="AT48" s="249"/>
    </row>
    <row r="49" spans="1:46" ht="13.5">
      <c r="A49" s="257"/>
      <c r="B49" s="251">
        <v>0</v>
      </c>
      <c r="C49" s="239" t="s">
        <v>135</v>
      </c>
      <c r="D49" s="240"/>
      <c r="E49" s="241"/>
      <c r="F49" s="271">
        <v>10</v>
      </c>
      <c r="G49" s="251">
        <f>H49+H50</f>
        <v>2</v>
      </c>
      <c r="H49" s="3">
        <v>0</v>
      </c>
      <c r="I49" s="4" t="s">
        <v>41</v>
      </c>
      <c r="J49" s="5">
        <v>7</v>
      </c>
      <c r="K49" s="271">
        <f>J49+J50</f>
        <v>10</v>
      </c>
      <c r="L49" s="251">
        <f>M49+M50</f>
        <v>2</v>
      </c>
      <c r="M49" s="3">
        <v>1</v>
      </c>
      <c r="N49" s="4" t="s">
        <v>41</v>
      </c>
      <c r="O49" s="5">
        <v>4</v>
      </c>
      <c r="P49" s="251">
        <f>O49+O50</f>
        <v>5</v>
      </c>
      <c r="Q49" s="251">
        <f>R49+R50</f>
        <v>0</v>
      </c>
      <c r="R49" s="3">
        <v>0</v>
      </c>
      <c r="S49" s="4" t="s">
        <v>41</v>
      </c>
      <c r="T49" s="5">
        <v>1</v>
      </c>
      <c r="U49" s="251">
        <f>T49+T50</f>
        <v>3</v>
      </c>
      <c r="V49" s="251">
        <f>W49+W50</f>
        <v>4</v>
      </c>
      <c r="W49" s="3">
        <v>2</v>
      </c>
      <c r="X49" s="4" t="s">
        <v>41</v>
      </c>
      <c r="Y49" s="5">
        <v>1</v>
      </c>
      <c r="Z49" s="251">
        <f>Y49+Y50</f>
        <v>3</v>
      </c>
      <c r="AA49" s="251">
        <f>AB49+AB50</f>
        <v>1</v>
      </c>
      <c r="AB49" s="3">
        <v>0</v>
      </c>
      <c r="AC49" s="4" t="s">
        <v>41</v>
      </c>
      <c r="AD49" s="5">
        <v>3</v>
      </c>
      <c r="AE49" s="251">
        <f>AD49+AD50</f>
        <v>6</v>
      </c>
      <c r="AF49" s="271">
        <v>10</v>
      </c>
      <c r="AG49" s="239" t="s">
        <v>134</v>
      </c>
      <c r="AH49" s="240"/>
      <c r="AI49" s="241"/>
      <c r="AJ49" s="251">
        <f>AI49+AI50</f>
        <v>0</v>
      </c>
      <c r="AK49" s="262"/>
      <c r="AL49" s="263"/>
      <c r="AM49" s="263"/>
      <c r="AN49" s="263"/>
      <c r="AO49" s="264"/>
      <c r="AP49" s="269"/>
      <c r="AQ49" s="269"/>
      <c r="AR49" s="269"/>
      <c r="AS49" s="246"/>
      <c r="AT49" s="249"/>
    </row>
    <row r="50" spans="1:46" ht="13.5">
      <c r="A50" s="258"/>
      <c r="B50" s="252"/>
      <c r="C50" s="242"/>
      <c r="D50" s="243"/>
      <c r="E50" s="244"/>
      <c r="F50" s="272"/>
      <c r="G50" s="252"/>
      <c r="H50" s="3">
        <v>2</v>
      </c>
      <c r="I50" s="4" t="s">
        <v>41</v>
      </c>
      <c r="J50" s="5">
        <v>3</v>
      </c>
      <c r="K50" s="272"/>
      <c r="L50" s="252"/>
      <c r="M50" s="3">
        <v>1</v>
      </c>
      <c r="N50" s="4" t="s">
        <v>41</v>
      </c>
      <c r="O50" s="5">
        <v>1</v>
      </c>
      <c r="P50" s="252"/>
      <c r="Q50" s="252"/>
      <c r="R50" s="3">
        <v>0</v>
      </c>
      <c r="S50" s="4" t="s">
        <v>41</v>
      </c>
      <c r="T50" s="5">
        <v>2</v>
      </c>
      <c r="U50" s="252"/>
      <c r="V50" s="252"/>
      <c r="W50" s="3">
        <v>2</v>
      </c>
      <c r="X50" s="4" t="s">
        <v>41</v>
      </c>
      <c r="Y50" s="5">
        <v>2</v>
      </c>
      <c r="Z50" s="252"/>
      <c r="AA50" s="252"/>
      <c r="AB50" s="3">
        <v>1</v>
      </c>
      <c r="AC50" s="4" t="s">
        <v>41</v>
      </c>
      <c r="AD50" s="5">
        <v>3</v>
      </c>
      <c r="AE50" s="252"/>
      <c r="AF50" s="272"/>
      <c r="AG50" s="242"/>
      <c r="AH50" s="243"/>
      <c r="AI50" s="244"/>
      <c r="AJ50" s="252"/>
      <c r="AK50" s="265"/>
      <c r="AL50" s="266"/>
      <c r="AM50" s="266"/>
      <c r="AN50" s="266"/>
      <c r="AO50" s="267"/>
      <c r="AP50" s="270"/>
      <c r="AQ50" s="270"/>
      <c r="AR50" s="270"/>
      <c r="AS50" s="247"/>
      <c r="AT50" s="250"/>
    </row>
  </sheetData>
  <mergeCells count="410">
    <mergeCell ref="AG49:AI50"/>
    <mergeCell ref="AL43:AN44"/>
    <mergeCell ref="AT1:AT2"/>
    <mergeCell ref="AT3:AT8"/>
    <mergeCell ref="AT9:AT14"/>
    <mergeCell ref="AT15:AT20"/>
    <mergeCell ref="AT39:AT44"/>
    <mergeCell ref="AR45:AR50"/>
    <mergeCell ref="AQ1:AQ2"/>
    <mergeCell ref="AR1:AR2"/>
    <mergeCell ref="B49:B50"/>
    <mergeCell ref="F49:F50"/>
    <mergeCell ref="G49:G50"/>
    <mergeCell ref="K49:K50"/>
    <mergeCell ref="B48:F48"/>
    <mergeCell ref="G48:K48"/>
    <mergeCell ref="L48:P48"/>
    <mergeCell ref="Q48:U48"/>
    <mergeCell ref="V48:Z48"/>
    <mergeCell ref="AA48:AE48"/>
    <mergeCell ref="AF48:AJ48"/>
    <mergeCell ref="AQ45:AQ50"/>
    <mergeCell ref="AA45:AE45"/>
    <mergeCell ref="AA46:AA47"/>
    <mergeCell ref="AE46:AE47"/>
    <mergeCell ref="AF45:AJ45"/>
    <mergeCell ref="AF46:AF47"/>
    <mergeCell ref="AJ46:AJ47"/>
    <mergeCell ref="AS1:AS2"/>
    <mergeCell ref="AQ39:AQ44"/>
    <mergeCell ref="AR39:AR44"/>
    <mergeCell ref="AS39:AS44"/>
    <mergeCell ref="AS15:AS20"/>
    <mergeCell ref="AS21:AS26"/>
    <mergeCell ref="AR9:AR14"/>
    <mergeCell ref="AS9:AS14"/>
    <mergeCell ref="AS27:AS32"/>
    <mergeCell ref="AQ33:AQ38"/>
    <mergeCell ref="G4:G5"/>
    <mergeCell ref="K4:K5"/>
    <mergeCell ref="L4:L5"/>
    <mergeCell ref="P4:P5"/>
    <mergeCell ref="AK4:AK5"/>
    <mergeCell ref="AO4:AO5"/>
    <mergeCell ref="B10:B11"/>
    <mergeCell ref="F10:F11"/>
    <mergeCell ref="U10:U11"/>
    <mergeCell ref="AK10:AK11"/>
    <mergeCell ref="AO10:AO11"/>
    <mergeCell ref="Q4:Q5"/>
    <mergeCell ref="U4:U5"/>
    <mergeCell ref="V4:V5"/>
    <mergeCell ref="Q16:Q17"/>
    <mergeCell ref="U16:U17"/>
    <mergeCell ref="Z16:Z17"/>
    <mergeCell ref="AA16:AA17"/>
    <mergeCell ref="B27:F27"/>
    <mergeCell ref="G27:K27"/>
    <mergeCell ref="V21:Z21"/>
    <mergeCell ref="AK21:AO21"/>
    <mergeCell ref="L21:P21"/>
    <mergeCell ref="B21:F21"/>
    <mergeCell ref="G21:K21"/>
    <mergeCell ref="B22:B23"/>
    <mergeCell ref="F22:F23"/>
    <mergeCell ref="G22:G23"/>
    <mergeCell ref="Z4:Z5"/>
    <mergeCell ref="AK22:AK23"/>
    <mergeCell ref="AO22:AO23"/>
    <mergeCell ref="L22:L23"/>
    <mergeCell ref="P22:P23"/>
    <mergeCell ref="V22:V23"/>
    <mergeCell ref="Z22:Z23"/>
    <mergeCell ref="AJ22:AJ23"/>
    <mergeCell ref="AK15:AO15"/>
    <mergeCell ref="AO16:AO17"/>
    <mergeCell ref="K22:K23"/>
    <mergeCell ref="G15:K15"/>
    <mergeCell ref="P10:P11"/>
    <mergeCell ref="L27:P27"/>
    <mergeCell ref="G9:K14"/>
    <mergeCell ref="L15:P20"/>
    <mergeCell ref="G16:G17"/>
    <mergeCell ref="K16:K17"/>
    <mergeCell ref="L10:L11"/>
    <mergeCell ref="Q27:U27"/>
    <mergeCell ref="AA27:AE27"/>
    <mergeCell ref="AK3:AO3"/>
    <mergeCell ref="L9:P9"/>
    <mergeCell ref="Q9:U9"/>
    <mergeCell ref="V9:Z9"/>
    <mergeCell ref="AK9:AO9"/>
    <mergeCell ref="V10:V11"/>
    <mergeCell ref="V15:Z15"/>
    <mergeCell ref="V16:V17"/>
    <mergeCell ref="AF33:AJ33"/>
    <mergeCell ref="AA28:AA29"/>
    <mergeCell ref="AE28:AE29"/>
    <mergeCell ref="U31:U32"/>
    <mergeCell ref="AO28:AO29"/>
    <mergeCell ref="L28:L29"/>
    <mergeCell ref="P28:P29"/>
    <mergeCell ref="Q28:Q29"/>
    <mergeCell ref="U28:U29"/>
    <mergeCell ref="B28:B29"/>
    <mergeCell ref="F28:F29"/>
    <mergeCell ref="G28:G29"/>
    <mergeCell ref="K28:K29"/>
    <mergeCell ref="B33:F33"/>
    <mergeCell ref="G33:K33"/>
    <mergeCell ref="L33:P33"/>
    <mergeCell ref="Q33:U33"/>
    <mergeCell ref="A1:A2"/>
    <mergeCell ref="B34:B35"/>
    <mergeCell ref="P34:P35"/>
    <mergeCell ref="AK34:AK35"/>
    <mergeCell ref="F34:F35"/>
    <mergeCell ref="G34:G35"/>
    <mergeCell ref="K34:K35"/>
    <mergeCell ref="L34:L35"/>
    <mergeCell ref="V34:V35"/>
    <mergeCell ref="AA33:AE38"/>
    <mergeCell ref="Q10:Q11"/>
    <mergeCell ref="Q15:U15"/>
    <mergeCell ref="L12:P12"/>
    <mergeCell ref="L13:L14"/>
    <mergeCell ref="P13:P14"/>
    <mergeCell ref="Q12:U12"/>
    <mergeCell ref="Q13:Q14"/>
    <mergeCell ref="U13:U14"/>
    <mergeCell ref="B1:F2"/>
    <mergeCell ref="AA1:AE2"/>
    <mergeCell ref="AF1:AJ2"/>
    <mergeCell ref="V3:Z3"/>
    <mergeCell ref="G1:K2"/>
    <mergeCell ref="L1:P2"/>
    <mergeCell ref="G3:K3"/>
    <mergeCell ref="L3:P3"/>
    <mergeCell ref="Q3:U3"/>
    <mergeCell ref="AF3:AJ3"/>
    <mergeCell ref="V39:Z39"/>
    <mergeCell ref="AK39:AO39"/>
    <mergeCell ref="Q1:U2"/>
    <mergeCell ref="V1:Z2"/>
    <mergeCell ref="AK1:AO2"/>
    <mergeCell ref="Z34:Z35"/>
    <mergeCell ref="V33:Z33"/>
    <mergeCell ref="Q34:Q35"/>
    <mergeCell ref="U34:U35"/>
    <mergeCell ref="Z10:Z11"/>
    <mergeCell ref="B45:F45"/>
    <mergeCell ref="L45:P45"/>
    <mergeCell ref="Q45:U45"/>
    <mergeCell ref="B46:B47"/>
    <mergeCell ref="F46:F47"/>
    <mergeCell ref="L46:L47"/>
    <mergeCell ref="P46:P47"/>
    <mergeCell ref="Q46:Q47"/>
    <mergeCell ref="G46:G47"/>
    <mergeCell ref="K46:K47"/>
    <mergeCell ref="U46:U47"/>
    <mergeCell ref="V46:V47"/>
    <mergeCell ref="Z46:Z47"/>
    <mergeCell ref="V45:Z45"/>
    <mergeCell ref="AP1:AP2"/>
    <mergeCell ref="Z43:Z44"/>
    <mergeCell ref="AA43:AA44"/>
    <mergeCell ref="AE43:AE44"/>
    <mergeCell ref="AK42:AO42"/>
    <mergeCell ref="AK43:AK44"/>
    <mergeCell ref="AO43:AO44"/>
    <mergeCell ref="AP39:AP44"/>
    <mergeCell ref="AA3:AE3"/>
    <mergeCell ref="AA4:AA5"/>
    <mergeCell ref="Z40:Z41"/>
    <mergeCell ref="B39:F39"/>
    <mergeCell ref="B40:B41"/>
    <mergeCell ref="F40:F41"/>
    <mergeCell ref="Q40:Q41"/>
    <mergeCell ref="U40:U41"/>
    <mergeCell ref="L40:L41"/>
    <mergeCell ref="P40:P41"/>
    <mergeCell ref="G39:K39"/>
    <mergeCell ref="Q39:U39"/>
    <mergeCell ref="G45:K45"/>
    <mergeCell ref="G40:G41"/>
    <mergeCell ref="K40:K41"/>
    <mergeCell ref="V40:V41"/>
    <mergeCell ref="AE4:AE5"/>
    <mergeCell ref="AA10:AA11"/>
    <mergeCell ref="AE10:AE11"/>
    <mergeCell ref="AA15:AE15"/>
    <mergeCell ref="AF4:AF5"/>
    <mergeCell ref="AJ4:AJ5"/>
    <mergeCell ref="AA9:AE9"/>
    <mergeCell ref="AA6:AE6"/>
    <mergeCell ref="AA7:AA8"/>
    <mergeCell ref="AE7:AE8"/>
    <mergeCell ref="AF6:AJ6"/>
    <mergeCell ref="AF7:AF8"/>
    <mergeCell ref="AJ7:AJ8"/>
    <mergeCell ref="AF9:AJ9"/>
    <mergeCell ref="AF22:AF23"/>
    <mergeCell ref="AE16:AE17"/>
    <mergeCell ref="AA21:AE21"/>
    <mergeCell ref="AA22:AA23"/>
    <mergeCell ref="AE22:AE23"/>
    <mergeCell ref="AA18:AE18"/>
    <mergeCell ref="AF21:AJ21"/>
    <mergeCell ref="AA19:AA20"/>
    <mergeCell ref="AE19:AE20"/>
    <mergeCell ref="AF10:AF11"/>
    <mergeCell ref="AJ10:AJ11"/>
    <mergeCell ref="AF15:AJ15"/>
    <mergeCell ref="AF16:AF17"/>
    <mergeCell ref="AJ16:AJ17"/>
    <mergeCell ref="AF13:AF14"/>
    <mergeCell ref="AJ13:AJ14"/>
    <mergeCell ref="AO40:AO41"/>
    <mergeCell ref="AF34:AF35"/>
    <mergeCell ref="AJ34:AJ35"/>
    <mergeCell ref="AF39:AJ44"/>
    <mergeCell ref="AF36:AJ36"/>
    <mergeCell ref="AA39:AE39"/>
    <mergeCell ref="AA40:AA41"/>
    <mergeCell ref="AE40:AE41"/>
    <mergeCell ref="AK40:AK41"/>
    <mergeCell ref="G6:K6"/>
    <mergeCell ref="G7:G8"/>
    <mergeCell ref="K7:K8"/>
    <mergeCell ref="L6:P6"/>
    <mergeCell ref="L7:L8"/>
    <mergeCell ref="P7:P8"/>
    <mergeCell ref="AK6:AO6"/>
    <mergeCell ref="AK7:AK8"/>
    <mergeCell ref="AO7:AO8"/>
    <mergeCell ref="B3:F8"/>
    <mergeCell ref="Q6:U6"/>
    <mergeCell ref="Q7:Q8"/>
    <mergeCell ref="U7:U8"/>
    <mergeCell ref="V6:Z6"/>
    <mergeCell ref="V7:V8"/>
    <mergeCell ref="Z7:Z8"/>
    <mergeCell ref="AP3:AP8"/>
    <mergeCell ref="AQ3:AQ8"/>
    <mergeCell ref="AR3:AR8"/>
    <mergeCell ref="AS3:AS8"/>
    <mergeCell ref="A3:A8"/>
    <mergeCell ref="B12:F12"/>
    <mergeCell ref="B13:B14"/>
    <mergeCell ref="F13:F14"/>
    <mergeCell ref="B9:F9"/>
    <mergeCell ref="A9:A14"/>
    <mergeCell ref="V12:Z12"/>
    <mergeCell ref="AA12:AE12"/>
    <mergeCell ref="AF12:AJ12"/>
    <mergeCell ref="AK12:AO12"/>
    <mergeCell ref="V13:V14"/>
    <mergeCell ref="Z13:Z14"/>
    <mergeCell ref="AA13:AA14"/>
    <mergeCell ref="AE13:AE14"/>
    <mergeCell ref="AK13:AK14"/>
    <mergeCell ref="AO13:AO14"/>
    <mergeCell ref="AP9:AP14"/>
    <mergeCell ref="AQ9:AQ14"/>
    <mergeCell ref="A15:A20"/>
    <mergeCell ref="B18:F18"/>
    <mergeCell ref="G18:K18"/>
    <mergeCell ref="B19:B20"/>
    <mergeCell ref="F19:F20"/>
    <mergeCell ref="G19:G20"/>
    <mergeCell ref="K19:K20"/>
    <mergeCell ref="B16:B17"/>
    <mergeCell ref="F16:F17"/>
    <mergeCell ref="B15:F15"/>
    <mergeCell ref="Q18:U18"/>
    <mergeCell ref="V18:Z18"/>
    <mergeCell ref="Q19:Q20"/>
    <mergeCell ref="U19:U20"/>
    <mergeCell ref="V19:V20"/>
    <mergeCell ref="Z19:Z20"/>
    <mergeCell ref="AP15:AP20"/>
    <mergeCell ref="AQ15:AQ20"/>
    <mergeCell ref="AR15:AR20"/>
    <mergeCell ref="AF18:AJ18"/>
    <mergeCell ref="AK18:AO18"/>
    <mergeCell ref="AF19:AF20"/>
    <mergeCell ref="AJ19:AJ20"/>
    <mergeCell ref="AK19:AK20"/>
    <mergeCell ref="AO19:AO20"/>
    <mergeCell ref="AK16:AK17"/>
    <mergeCell ref="A21:A26"/>
    <mergeCell ref="B24:F24"/>
    <mergeCell ref="G24:K24"/>
    <mergeCell ref="L24:P24"/>
    <mergeCell ref="B25:B26"/>
    <mergeCell ref="F25:F26"/>
    <mergeCell ref="G25:G26"/>
    <mergeCell ref="K25:K26"/>
    <mergeCell ref="L25:L26"/>
    <mergeCell ref="P25:P26"/>
    <mergeCell ref="V24:Z24"/>
    <mergeCell ref="AA24:AE24"/>
    <mergeCell ref="AF24:AJ24"/>
    <mergeCell ref="AK24:AO24"/>
    <mergeCell ref="V25:V26"/>
    <mergeCell ref="Z25:Z26"/>
    <mergeCell ref="AA25:AA26"/>
    <mergeCell ref="AE25:AE26"/>
    <mergeCell ref="AF25:AF26"/>
    <mergeCell ref="AJ25:AJ26"/>
    <mergeCell ref="AK25:AK26"/>
    <mergeCell ref="AO25:AO26"/>
    <mergeCell ref="AP21:AP26"/>
    <mergeCell ref="AQ21:AQ26"/>
    <mergeCell ref="AR21:AR26"/>
    <mergeCell ref="G43:G44"/>
    <mergeCell ref="K43:K44"/>
    <mergeCell ref="L43:L44"/>
    <mergeCell ref="P43:P44"/>
    <mergeCell ref="Q43:Q44"/>
    <mergeCell ref="U43:U44"/>
    <mergeCell ref="V43:V44"/>
    <mergeCell ref="AT21:AT26"/>
    <mergeCell ref="Q21:U26"/>
    <mergeCell ref="A27:A32"/>
    <mergeCell ref="B30:F30"/>
    <mergeCell ref="G30:K30"/>
    <mergeCell ref="L30:P30"/>
    <mergeCell ref="Q30:U30"/>
    <mergeCell ref="B31:B32"/>
    <mergeCell ref="F31:F32"/>
    <mergeCell ref="G31:G32"/>
    <mergeCell ref="K31:K32"/>
    <mergeCell ref="L31:L32"/>
    <mergeCell ref="P31:P32"/>
    <mergeCell ref="Q31:Q32"/>
    <mergeCell ref="AF30:AJ30"/>
    <mergeCell ref="AK30:AO30"/>
    <mergeCell ref="AA31:AA32"/>
    <mergeCell ref="AE31:AE32"/>
    <mergeCell ref="AF31:AF32"/>
    <mergeCell ref="AJ31:AJ32"/>
    <mergeCell ref="AK31:AK32"/>
    <mergeCell ref="AO31:AO32"/>
    <mergeCell ref="V27:Z32"/>
    <mergeCell ref="AP27:AP32"/>
    <mergeCell ref="AQ27:AQ32"/>
    <mergeCell ref="AR27:AR32"/>
    <mergeCell ref="AF27:AJ27"/>
    <mergeCell ref="AF28:AF29"/>
    <mergeCell ref="AJ28:AJ29"/>
    <mergeCell ref="AK28:AK29"/>
    <mergeCell ref="AK27:AO27"/>
    <mergeCell ref="AA30:AE30"/>
    <mergeCell ref="AT27:AT32"/>
    <mergeCell ref="A33:A38"/>
    <mergeCell ref="B36:F36"/>
    <mergeCell ref="G36:K36"/>
    <mergeCell ref="L36:P36"/>
    <mergeCell ref="Q36:U36"/>
    <mergeCell ref="V36:Z36"/>
    <mergeCell ref="B37:B38"/>
    <mergeCell ref="F37:F38"/>
    <mergeCell ref="G37:G38"/>
    <mergeCell ref="AR33:AR38"/>
    <mergeCell ref="AS33:AS38"/>
    <mergeCell ref="U37:U38"/>
    <mergeCell ref="V37:V38"/>
    <mergeCell ref="Z37:Z38"/>
    <mergeCell ref="AK36:AO36"/>
    <mergeCell ref="AF37:AF38"/>
    <mergeCell ref="AJ37:AJ38"/>
    <mergeCell ref="AK37:AK38"/>
    <mergeCell ref="AK33:AO33"/>
    <mergeCell ref="AA42:AE42"/>
    <mergeCell ref="B43:B44"/>
    <mergeCell ref="F43:F44"/>
    <mergeCell ref="AP33:AP38"/>
    <mergeCell ref="AO37:AO38"/>
    <mergeCell ref="K37:K38"/>
    <mergeCell ref="L37:L38"/>
    <mergeCell ref="P37:P38"/>
    <mergeCell ref="Q37:Q38"/>
    <mergeCell ref="AO34:AO35"/>
    <mergeCell ref="A39:A44"/>
    <mergeCell ref="B42:F42"/>
    <mergeCell ref="G42:K42"/>
    <mergeCell ref="L42:P42"/>
    <mergeCell ref="L39:P39"/>
    <mergeCell ref="A45:A50"/>
    <mergeCell ref="AK45:AO50"/>
    <mergeCell ref="AP45:AP50"/>
    <mergeCell ref="AF49:AF50"/>
    <mergeCell ref="AJ49:AJ50"/>
    <mergeCell ref="V49:V50"/>
    <mergeCell ref="Z49:Z50"/>
    <mergeCell ref="AA49:AA50"/>
    <mergeCell ref="AE49:AE50"/>
    <mergeCell ref="L49:L50"/>
    <mergeCell ref="AL7:AN8"/>
    <mergeCell ref="C49:E50"/>
    <mergeCell ref="AS45:AS50"/>
    <mergeCell ref="AT45:AT50"/>
    <mergeCell ref="P49:P50"/>
    <mergeCell ref="Q49:Q50"/>
    <mergeCell ref="U49:U50"/>
    <mergeCell ref="AT33:AT38"/>
    <mergeCell ref="Q42:U42"/>
    <mergeCell ref="V42:Z42"/>
  </mergeCells>
  <conditionalFormatting sqref="B3 H3:K8 G3:G9 AA39:AE50 M3:P14 L3:L15 V33:Z50 Q3:Q21 W25:Z26 L21:P50 AG13:AJ38 AB19:AE32 G15:K50 AF3:AJ12 B9:F48 AL3:AO5 AG45:AG49 AH45:AI48 AJ45:AJ50 AF45:AF50 AM9:AN42 AL7 AL9:AL43 AO7:AO44 AK3:AK45 F49:F50 B49:B50 C49 AF13:AF39 Q27:U50 R3:Z20 V21:Z24 V25:V27 AA19:AA33 AA3:AE18">
    <cfRule type="cellIs" priority="1" dxfId="0" operator="equal" stopIfTrue="1">
      <formula>"○"</formula>
    </cfRule>
    <cfRule type="cellIs" priority="2" dxfId="1" operator="equal" stopIfTrue="1">
      <formula>"△"</formula>
    </cfRule>
    <cfRule type="cellIs" priority="3" dxfId="2" operator="equal" stopIfTrue="1">
      <formula>"×"</formula>
    </cfRule>
  </conditionalFormatting>
  <printOptions horizontalCentered="1"/>
  <pageMargins left="0.5902777777777778" right="0.5902777777777778" top="0.9840277777777778" bottom="0.9840277777777778" header="0.5118055555555556" footer="0.5118055555555556"/>
  <pageSetup horizontalDpi="600" verticalDpi="600" orientation="landscape" paperSize="9" scale="71" r:id="rId1"/>
  <headerFooter alignWithMargins="0">
    <oddHeader>&amp;L2010年度Ｕ－18山形県リーグ3部　Aブロック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5"/>
  <sheetViews>
    <sheetView zoomScale="85" zoomScaleNormal="85" workbookViewId="0" topLeftCell="A1">
      <selection activeCell="K14" sqref="K14"/>
    </sheetView>
  </sheetViews>
  <sheetFormatPr defaultColWidth="9.00390625" defaultRowHeight="13.5"/>
  <cols>
    <col min="1" max="1" width="3.625" style="0" customWidth="1"/>
    <col min="2" max="2" width="5.625" style="31" customWidth="1"/>
    <col min="3" max="3" width="10.625" style="0" customWidth="1"/>
    <col min="4" max="4" width="4.625" style="0" customWidth="1"/>
    <col min="5" max="5" width="3.625" style="0" customWidth="1"/>
    <col min="6" max="6" width="5.625" style="31" customWidth="1"/>
    <col min="7" max="7" width="10.625" style="0" customWidth="1"/>
    <col min="8" max="8" width="4.625" style="0" customWidth="1"/>
    <col min="9" max="9" width="3.625" style="0" customWidth="1"/>
    <col min="10" max="10" width="5.625" style="31" customWidth="1"/>
    <col min="11" max="11" width="10.625" style="0" customWidth="1"/>
    <col min="12" max="12" width="4.625" style="0" customWidth="1"/>
    <col min="13" max="13" width="3.625" style="0" customWidth="1"/>
    <col min="14" max="14" width="5.625" style="31" customWidth="1"/>
    <col min="15" max="15" width="10.625" style="0" customWidth="1"/>
    <col min="16" max="16" width="4.625" style="0" customWidth="1"/>
    <col min="17" max="17" width="3.75390625" style="0" customWidth="1"/>
    <col min="18" max="18" width="7.00390625" style="0" customWidth="1"/>
    <col min="19" max="19" width="10.50390625" style="0" customWidth="1"/>
    <col min="20" max="20" width="14.00390625" style="0" customWidth="1"/>
  </cols>
  <sheetData>
    <row r="1" spans="1:4" ht="23.25" customHeight="1">
      <c r="A1" s="282" t="s">
        <v>121</v>
      </c>
      <c r="B1" s="282"/>
      <c r="C1" s="282"/>
      <c r="D1" s="282"/>
    </row>
    <row r="2" spans="1:18" ht="13.5">
      <c r="A2" s="283" t="str">
        <f>'3Ａ星取表'!$A$3</f>
        <v>酒田南</v>
      </c>
      <c r="B2" s="284"/>
      <c r="C2" s="284"/>
      <c r="D2" s="285"/>
      <c r="E2" s="283" t="str">
        <f>'3Ａ星取表'!$A$9</f>
        <v>鶴工Ｂ</v>
      </c>
      <c r="F2" s="284"/>
      <c r="G2" s="284"/>
      <c r="H2" s="285"/>
      <c r="I2" s="283" t="str">
        <f>'3Ａ星取表'!$A$15</f>
        <v>神室産</v>
      </c>
      <c r="J2" s="284"/>
      <c r="K2" s="284"/>
      <c r="L2" s="285"/>
      <c r="M2" s="283" t="str">
        <f>'3Ａ星取表'!$A$21</f>
        <v>鶴東Ｂ</v>
      </c>
      <c r="N2" s="284"/>
      <c r="O2" s="284"/>
      <c r="P2" s="285"/>
      <c r="R2" t="s">
        <v>44</v>
      </c>
    </row>
    <row r="3" spans="1:21" ht="13.5">
      <c r="A3" s="40" t="s">
        <v>3</v>
      </c>
      <c r="B3" s="41" t="s">
        <v>45</v>
      </c>
      <c r="C3" s="42" t="s">
        <v>46</v>
      </c>
      <c r="D3" s="43"/>
      <c r="E3" s="40" t="s">
        <v>3</v>
      </c>
      <c r="F3" s="41" t="s">
        <v>45</v>
      </c>
      <c r="G3" s="42" t="s">
        <v>46</v>
      </c>
      <c r="H3" s="43"/>
      <c r="I3" s="40" t="s">
        <v>3</v>
      </c>
      <c r="J3" s="41" t="s">
        <v>45</v>
      </c>
      <c r="K3" s="42" t="s">
        <v>46</v>
      </c>
      <c r="L3" s="43"/>
      <c r="M3" s="40" t="s">
        <v>3</v>
      </c>
      <c r="N3" s="41" t="s">
        <v>45</v>
      </c>
      <c r="O3" s="42" t="s">
        <v>46</v>
      </c>
      <c r="P3" s="43"/>
      <c r="R3" s="57" t="s">
        <v>47</v>
      </c>
      <c r="S3" s="58" t="s">
        <v>48</v>
      </c>
      <c r="T3" s="58" t="s">
        <v>49</v>
      </c>
      <c r="U3" s="59" t="s">
        <v>50</v>
      </c>
    </row>
    <row r="4" spans="1:21" ht="13.5">
      <c r="A4" s="44">
        <v>5</v>
      </c>
      <c r="B4" s="45">
        <v>40348</v>
      </c>
      <c r="C4" s="46" t="s">
        <v>51</v>
      </c>
      <c r="D4" s="47" t="s">
        <v>52</v>
      </c>
      <c r="E4" s="44"/>
      <c r="F4" s="45"/>
      <c r="G4" s="46"/>
      <c r="H4" s="47"/>
      <c r="I4" s="44">
        <v>2</v>
      </c>
      <c r="J4" s="45">
        <v>40313</v>
      </c>
      <c r="K4" s="46" t="s">
        <v>53</v>
      </c>
      <c r="L4" s="47" t="s">
        <v>52</v>
      </c>
      <c r="M4" s="44">
        <v>8</v>
      </c>
      <c r="N4" s="45">
        <v>40378</v>
      </c>
      <c r="O4" s="46" t="s">
        <v>54</v>
      </c>
      <c r="P4" s="47" t="s">
        <v>52</v>
      </c>
      <c r="R4" s="32"/>
      <c r="S4" s="34"/>
      <c r="T4" s="34"/>
      <c r="U4" s="35"/>
    </row>
    <row r="5" spans="1:21" ht="13.5">
      <c r="A5" s="44">
        <v>8</v>
      </c>
      <c r="B5" s="45">
        <v>40378</v>
      </c>
      <c r="C5" s="46" t="s">
        <v>51</v>
      </c>
      <c r="D5" s="47" t="s">
        <v>52</v>
      </c>
      <c r="E5" s="44"/>
      <c r="F5" s="45"/>
      <c r="G5" s="46"/>
      <c r="H5" s="47"/>
      <c r="I5" s="44">
        <v>8</v>
      </c>
      <c r="J5" s="45">
        <v>40378</v>
      </c>
      <c r="K5" s="46" t="s">
        <v>132</v>
      </c>
      <c r="L5" s="47" t="s">
        <v>52</v>
      </c>
      <c r="M5" s="44">
        <v>7</v>
      </c>
      <c r="N5" s="45">
        <v>40468</v>
      </c>
      <c r="O5" s="46" t="s">
        <v>150</v>
      </c>
      <c r="P5" s="47" t="s">
        <v>52</v>
      </c>
      <c r="R5" s="32"/>
      <c r="S5" s="34"/>
      <c r="T5" s="34"/>
      <c r="U5" s="35"/>
    </row>
    <row r="6" spans="1:21" ht="13.5">
      <c r="A6" s="44"/>
      <c r="B6" s="45"/>
      <c r="C6" s="46"/>
      <c r="D6" s="47"/>
      <c r="E6" s="44"/>
      <c r="F6" s="45"/>
      <c r="G6" s="46"/>
      <c r="H6" s="47"/>
      <c r="I6" s="44">
        <v>10</v>
      </c>
      <c r="J6" s="45">
        <v>40411</v>
      </c>
      <c r="K6" s="46" t="s">
        <v>133</v>
      </c>
      <c r="L6" s="47" t="s">
        <v>52</v>
      </c>
      <c r="M6" s="44"/>
      <c r="N6" s="45"/>
      <c r="O6" s="46"/>
      <c r="P6" s="47"/>
      <c r="R6" s="32"/>
      <c r="S6" s="34"/>
      <c r="T6" s="34"/>
      <c r="U6" s="35"/>
    </row>
    <row r="7" spans="1:21" ht="13.5">
      <c r="A7" s="44"/>
      <c r="B7" s="45"/>
      <c r="C7" s="46"/>
      <c r="D7" s="47"/>
      <c r="E7" s="44"/>
      <c r="F7" s="45"/>
      <c r="G7" s="46"/>
      <c r="H7" s="47"/>
      <c r="I7" s="44">
        <v>10</v>
      </c>
      <c r="J7" s="45">
        <v>40411</v>
      </c>
      <c r="K7" s="46" t="s">
        <v>132</v>
      </c>
      <c r="L7" s="47" t="s">
        <v>118</v>
      </c>
      <c r="M7" s="44"/>
      <c r="N7" s="45"/>
      <c r="O7" s="46"/>
      <c r="P7" s="47"/>
      <c r="R7" s="32"/>
      <c r="S7" s="34"/>
      <c r="T7" s="34"/>
      <c r="U7" s="35"/>
    </row>
    <row r="8" spans="1:21" ht="13.5">
      <c r="A8" s="44"/>
      <c r="B8" s="45"/>
      <c r="C8" s="46"/>
      <c r="D8" s="47"/>
      <c r="E8" s="44"/>
      <c r="F8" s="45"/>
      <c r="G8" s="46"/>
      <c r="H8" s="47"/>
      <c r="I8" s="44">
        <v>13</v>
      </c>
      <c r="J8" s="45">
        <v>40439</v>
      </c>
      <c r="K8" s="46" t="s">
        <v>131</v>
      </c>
      <c r="L8" s="47" t="s">
        <v>117</v>
      </c>
      <c r="M8" s="44"/>
      <c r="N8" s="45"/>
      <c r="O8" s="46"/>
      <c r="P8" s="47"/>
      <c r="R8" s="32"/>
      <c r="S8" s="34"/>
      <c r="T8" s="34"/>
      <c r="U8" s="35"/>
    </row>
    <row r="9" spans="1:21" ht="13.5">
      <c r="A9" s="44"/>
      <c r="B9" s="45"/>
      <c r="C9" s="46"/>
      <c r="D9" s="47"/>
      <c r="E9" s="44"/>
      <c r="F9" s="45"/>
      <c r="G9" s="46"/>
      <c r="H9" s="47"/>
      <c r="I9" s="44"/>
      <c r="J9" s="45"/>
      <c r="K9" s="46"/>
      <c r="L9" s="47"/>
      <c r="M9" s="44"/>
      <c r="N9" s="45"/>
      <c r="O9" s="46"/>
      <c r="P9" s="47"/>
      <c r="R9" s="32"/>
      <c r="S9" s="34"/>
      <c r="T9" s="34"/>
      <c r="U9" s="35"/>
    </row>
    <row r="10" spans="1:21" ht="13.5">
      <c r="A10" s="44"/>
      <c r="B10" s="45"/>
      <c r="C10" s="46"/>
      <c r="D10" s="47"/>
      <c r="E10" s="44"/>
      <c r="F10" s="45"/>
      <c r="G10" s="46"/>
      <c r="H10" s="47"/>
      <c r="I10" s="44"/>
      <c r="J10" s="45"/>
      <c r="K10" s="46"/>
      <c r="L10" s="47"/>
      <c r="M10" s="44"/>
      <c r="N10" s="45"/>
      <c r="O10" s="46"/>
      <c r="P10" s="47"/>
      <c r="R10" s="32"/>
      <c r="S10" s="34"/>
      <c r="T10" s="34"/>
      <c r="U10" s="35"/>
    </row>
    <row r="11" spans="1:21" ht="13.5">
      <c r="A11" s="44"/>
      <c r="B11" s="45"/>
      <c r="C11" s="46"/>
      <c r="D11" s="47"/>
      <c r="E11" s="44"/>
      <c r="F11" s="45"/>
      <c r="G11" s="46"/>
      <c r="H11" s="47"/>
      <c r="I11" s="44"/>
      <c r="J11" s="45"/>
      <c r="K11" s="46"/>
      <c r="L11" s="47"/>
      <c r="M11" s="44"/>
      <c r="N11" s="45"/>
      <c r="O11" s="46"/>
      <c r="P11" s="47"/>
      <c r="R11" s="32"/>
      <c r="S11" s="34"/>
      <c r="T11" s="34"/>
      <c r="U11" s="35"/>
    </row>
    <row r="12" spans="1:21" ht="13.5">
      <c r="A12" s="44"/>
      <c r="B12" s="45"/>
      <c r="C12" s="46"/>
      <c r="D12" s="47"/>
      <c r="E12" s="44"/>
      <c r="F12" s="45"/>
      <c r="G12" s="46"/>
      <c r="H12" s="47"/>
      <c r="I12" s="44"/>
      <c r="J12" s="45"/>
      <c r="K12" s="46"/>
      <c r="L12" s="47"/>
      <c r="M12" s="44"/>
      <c r="N12" s="45"/>
      <c r="O12" s="46"/>
      <c r="P12" s="47"/>
      <c r="R12" s="32"/>
      <c r="S12" s="34"/>
      <c r="T12" s="34"/>
      <c r="U12" s="35"/>
    </row>
    <row r="13" spans="1:21" ht="13.5">
      <c r="A13" s="44"/>
      <c r="B13" s="45"/>
      <c r="C13" s="46"/>
      <c r="D13" s="47"/>
      <c r="E13" s="44"/>
      <c r="F13" s="45"/>
      <c r="G13" s="46"/>
      <c r="H13" s="47"/>
      <c r="I13" s="44"/>
      <c r="J13" s="45"/>
      <c r="K13" s="46"/>
      <c r="L13" s="47"/>
      <c r="M13" s="44"/>
      <c r="N13" s="45"/>
      <c r="O13" s="46"/>
      <c r="P13" s="47"/>
      <c r="R13" s="32"/>
      <c r="S13" s="34"/>
      <c r="T13" s="34"/>
      <c r="U13" s="35"/>
    </row>
    <row r="14" spans="1:21" ht="13.5">
      <c r="A14" s="32"/>
      <c r="B14" s="33"/>
      <c r="C14" s="34"/>
      <c r="D14" s="35"/>
      <c r="E14" s="32"/>
      <c r="F14" s="33"/>
      <c r="G14" s="34"/>
      <c r="H14" s="35"/>
      <c r="I14" s="32"/>
      <c r="J14" s="33"/>
      <c r="K14" s="34"/>
      <c r="L14" s="35"/>
      <c r="M14" s="32"/>
      <c r="N14" s="33"/>
      <c r="O14" s="34"/>
      <c r="P14" s="35"/>
      <c r="R14" s="32"/>
      <c r="S14" s="34"/>
      <c r="T14" s="34"/>
      <c r="U14" s="35"/>
    </row>
    <row r="15" spans="1:21" ht="13.5">
      <c r="A15" s="32"/>
      <c r="B15" s="33"/>
      <c r="C15" s="34"/>
      <c r="D15" s="35"/>
      <c r="E15" s="32"/>
      <c r="F15" s="33"/>
      <c r="G15" s="34"/>
      <c r="H15" s="35"/>
      <c r="I15" s="32"/>
      <c r="J15" s="33"/>
      <c r="K15" s="34"/>
      <c r="L15" s="35"/>
      <c r="M15" s="32"/>
      <c r="N15" s="33"/>
      <c r="O15" s="34"/>
      <c r="P15" s="35"/>
      <c r="R15" s="32"/>
      <c r="S15" s="34"/>
      <c r="T15" s="34"/>
      <c r="U15" s="35"/>
    </row>
    <row r="16" spans="1:21" ht="13.5">
      <c r="A16" s="32"/>
      <c r="B16" s="33"/>
      <c r="C16" s="34"/>
      <c r="D16" s="35"/>
      <c r="E16" s="32"/>
      <c r="F16" s="33"/>
      <c r="G16" s="34"/>
      <c r="H16" s="35"/>
      <c r="I16" s="32"/>
      <c r="J16" s="33"/>
      <c r="K16" s="34"/>
      <c r="L16" s="35"/>
      <c r="M16" s="32"/>
      <c r="N16" s="33"/>
      <c r="O16" s="34"/>
      <c r="P16" s="35"/>
      <c r="R16" s="32"/>
      <c r="S16" s="34"/>
      <c r="T16" s="34"/>
      <c r="U16" s="35"/>
    </row>
    <row r="17" spans="1:21" ht="13.5">
      <c r="A17" s="32"/>
      <c r="B17" s="33"/>
      <c r="C17" s="34"/>
      <c r="D17" s="35"/>
      <c r="E17" s="32"/>
      <c r="F17" s="33"/>
      <c r="G17" s="34"/>
      <c r="H17" s="35"/>
      <c r="I17" s="32"/>
      <c r="J17" s="33"/>
      <c r="K17" s="34"/>
      <c r="L17" s="35"/>
      <c r="M17" s="32"/>
      <c r="N17" s="33"/>
      <c r="O17" s="34"/>
      <c r="P17" s="35"/>
      <c r="R17" s="32"/>
      <c r="S17" s="34"/>
      <c r="T17" s="34"/>
      <c r="U17" s="35"/>
    </row>
    <row r="18" spans="1:21" ht="13.5">
      <c r="A18" s="32"/>
      <c r="B18" s="33"/>
      <c r="C18" s="34"/>
      <c r="D18" s="35"/>
      <c r="E18" s="32"/>
      <c r="F18" s="33"/>
      <c r="G18" s="34"/>
      <c r="H18" s="35"/>
      <c r="I18" s="32"/>
      <c r="J18" s="33"/>
      <c r="K18" s="34"/>
      <c r="L18" s="35"/>
      <c r="M18" s="32"/>
      <c r="N18" s="33"/>
      <c r="O18" s="34"/>
      <c r="P18" s="35"/>
      <c r="R18" s="32"/>
      <c r="S18" s="34"/>
      <c r="T18" s="34"/>
      <c r="U18" s="35"/>
    </row>
    <row r="19" spans="1:21" ht="13.5">
      <c r="A19" s="32"/>
      <c r="B19" s="33"/>
      <c r="C19" s="34"/>
      <c r="D19" s="35"/>
      <c r="E19" s="32"/>
      <c r="F19" s="33"/>
      <c r="G19" s="34"/>
      <c r="H19" s="35"/>
      <c r="I19" s="32"/>
      <c r="J19" s="33"/>
      <c r="K19" s="34"/>
      <c r="L19" s="35"/>
      <c r="M19" s="32"/>
      <c r="N19" s="33"/>
      <c r="O19" s="34"/>
      <c r="P19" s="35"/>
      <c r="R19" s="32"/>
      <c r="S19" s="34"/>
      <c r="T19" s="34"/>
      <c r="U19" s="35"/>
    </row>
    <row r="20" spans="1:21" ht="13.5">
      <c r="A20" s="32"/>
      <c r="B20" s="33"/>
      <c r="C20" s="34"/>
      <c r="D20" s="35"/>
      <c r="E20" s="32"/>
      <c r="F20" s="33"/>
      <c r="G20" s="34"/>
      <c r="H20" s="35"/>
      <c r="I20" s="32"/>
      <c r="J20" s="33"/>
      <c r="K20" s="34"/>
      <c r="L20" s="35"/>
      <c r="M20" s="32"/>
      <c r="N20" s="33"/>
      <c r="O20" s="34"/>
      <c r="P20" s="35"/>
      <c r="R20" s="32"/>
      <c r="S20" s="34"/>
      <c r="T20" s="34"/>
      <c r="U20" s="35"/>
    </row>
    <row r="21" spans="1:21" ht="13.5">
      <c r="A21" s="32"/>
      <c r="B21" s="33"/>
      <c r="C21" s="34"/>
      <c r="D21" s="35"/>
      <c r="E21" s="32"/>
      <c r="F21" s="33"/>
      <c r="G21" s="34"/>
      <c r="H21" s="35"/>
      <c r="I21" s="32"/>
      <c r="J21" s="33"/>
      <c r="K21" s="34"/>
      <c r="L21" s="35"/>
      <c r="M21" s="32"/>
      <c r="N21" s="33"/>
      <c r="O21" s="34"/>
      <c r="P21" s="35"/>
      <c r="R21" s="32"/>
      <c r="S21" s="34"/>
      <c r="T21" s="34"/>
      <c r="U21" s="35"/>
    </row>
    <row r="22" spans="1:21" ht="13.5">
      <c r="A22" s="32"/>
      <c r="B22" s="33"/>
      <c r="C22" s="34"/>
      <c r="D22" s="35"/>
      <c r="E22" s="32"/>
      <c r="F22" s="33"/>
      <c r="G22" s="34"/>
      <c r="H22" s="35"/>
      <c r="I22" s="32"/>
      <c r="J22" s="33"/>
      <c r="K22" s="34"/>
      <c r="L22" s="35"/>
      <c r="M22" s="32"/>
      <c r="N22" s="33"/>
      <c r="O22" s="34"/>
      <c r="P22" s="35"/>
      <c r="R22" s="32"/>
      <c r="S22" s="34"/>
      <c r="T22" s="34"/>
      <c r="U22" s="35"/>
    </row>
    <row r="23" spans="1:21" ht="13.5">
      <c r="A23" s="36"/>
      <c r="B23" s="37"/>
      <c r="C23" s="38"/>
      <c r="D23" s="39"/>
      <c r="E23" s="36"/>
      <c r="F23" s="37"/>
      <c r="G23" s="38"/>
      <c r="H23" s="39"/>
      <c r="I23" s="36"/>
      <c r="J23" s="37"/>
      <c r="K23" s="38"/>
      <c r="L23" s="39"/>
      <c r="M23" s="36"/>
      <c r="N23" s="37"/>
      <c r="O23" s="38"/>
      <c r="P23" s="39"/>
      <c r="R23" s="36"/>
      <c r="S23" s="38"/>
      <c r="T23" s="38"/>
      <c r="U23" s="39"/>
    </row>
    <row r="24" spans="1:16" ht="13.5">
      <c r="A24" s="283" t="str">
        <f>'3Ａ星取表'!$A$27</f>
        <v>楯岡</v>
      </c>
      <c r="B24" s="284"/>
      <c r="C24" s="284"/>
      <c r="D24" s="285"/>
      <c r="E24" s="283" t="str">
        <f>'3Ａ星取表'!$A$33</f>
        <v>東根工</v>
      </c>
      <c r="F24" s="284"/>
      <c r="G24" s="284"/>
      <c r="H24" s="285"/>
      <c r="I24" s="283" t="str">
        <f>'3Ａ星取表'!$A$39</f>
        <v>加茂水</v>
      </c>
      <c r="J24" s="284"/>
      <c r="K24" s="284"/>
      <c r="L24" s="285"/>
      <c r="M24" s="283" t="str">
        <f>'3Ａ星取表'!$A$45</f>
        <v>新庄南</v>
      </c>
      <c r="N24" s="284"/>
      <c r="O24" s="284"/>
      <c r="P24" s="285"/>
    </row>
    <row r="25" spans="1:16" ht="13.5">
      <c r="A25" s="40" t="s">
        <v>3</v>
      </c>
      <c r="B25" s="41" t="s">
        <v>45</v>
      </c>
      <c r="C25" s="42" t="s">
        <v>46</v>
      </c>
      <c r="D25" s="43"/>
      <c r="E25" s="40" t="s">
        <v>3</v>
      </c>
      <c r="F25" s="41" t="s">
        <v>45</v>
      </c>
      <c r="G25" s="42" t="s">
        <v>46</v>
      </c>
      <c r="H25" s="43"/>
      <c r="I25" s="40" t="s">
        <v>3</v>
      </c>
      <c r="J25" s="41" t="s">
        <v>45</v>
      </c>
      <c r="K25" s="42" t="s">
        <v>46</v>
      </c>
      <c r="L25" s="43"/>
      <c r="M25" s="40" t="s">
        <v>3</v>
      </c>
      <c r="N25" s="41" t="s">
        <v>45</v>
      </c>
      <c r="O25" s="42" t="s">
        <v>46</v>
      </c>
      <c r="P25" s="43"/>
    </row>
    <row r="26" spans="1:16" ht="13.5">
      <c r="A26" s="44">
        <v>6</v>
      </c>
      <c r="B26" s="45">
        <v>40362</v>
      </c>
      <c r="C26" s="46" t="s">
        <v>116</v>
      </c>
      <c r="D26" s="47" t="s">
        <v>52</v>
      </c>
      <c r="E26" s="44"/>
      <c r="F26" s="45"/>
      <c r="G26" s="46"/>
      <c r="H26" s="47"/>
      <c r="I26" s="44">
        <v>3</v>
      </c>
      <c r="J26" s="45">
        <v>40370</v>
      </c>
      <c r="K26" s="46" t="s">
        <v>55</v>
      </c>
      <c r="L26" s="47" t="s">
        <v>52</v>
      </c>
      <c r="M26" s="44">
        <v>10</v>
      </c>
      <c r="N26" s="45">
        <v>40411</v>
      </c>
      <c r="O26" s="46" t="s">
        <v>119</v>
      </c>
      <c r="P26" s="47" t="s">
        <v>120</v>
      </c>
    </row>
    <row r="27" spans="1:16" ht="13.5">
      <c r="A27" s="44">
        <v>10</v>
      </c>
      <c r="B27" s="45">
        <v>40411</v>
      </c>
      <c r="C27" s="46" t="s">
        <v>116</v>
      </c>
      <c r="D27" s="47" t="s">
        <v>117</v>
      </c>
      <c r="E27" s="44"/>
      <c r="F27" s="45"/>
      <c r="G27" s="46"/>
      <c r="H27" s="47"/>
      <c r="I27" s="44">
        <v>1</v>
      </c>
      <c r="J27" s="45">
        <v>40467</v>
      </c>
      <c r="K27" s="46" t="s">
        <v>151</v>
      </c>
      <c r="L27" s="47" t="s">
        <v>52</v>
      </c>
      <c r="M27" s="44">
        <v>12</v>
      </c>
      <c r="N27" s="45">
        <v>40426</v>
      </c>
      <c r="O27" s="46" t="s">
        <v>129</v>
      </c>
      <c r="P27" s="47" t="s">
        <v>120</v>
      </c>
    </row>
    <row r="28" spans="1:16" ht="13.5">
      <c r="A28" s="44">
        <v>12</v>
      </c>
      <c r="B28" s="45">
        <v>40426</v>
      </c>
      <c r="C28" s="46" t="s">
        <v>130</v>
      </c>
      <c r="D28" s="47" t="s">
        <v>117</v>
      </c>
      <c r="E28" s="44"/>
      <c r="F28" s="45"/>
      <c r="G28" s="46"/>
      <c r="H28" s="47"/>
      <c r="I28" s="44"/>
      <c r="J28" s="45"/>
      <c r="K28" s="46"/>
      <c r="L28" s="47"/>
      <c r="M28" s="44"/>
      <c r="N28" s="45"/>
      <c r="O28" s="46"/>
      <c r="P28" s="47"/>
    </row>
    <row r="29" spans="1:16" ht="13.5">
      <c r="A29" s="44"/>
      <c r="B29" s="45"/>
      <c r="C29" s="46"/>
      <c r="D29" s="47"/>
      <c r="E29" s="44"/>
      <c r="F29" s="45"/>
      <c r="G29" s="46"/>
      <c r="H29" s="47"/>
      <c r="I29" s="44"/>
      <c r="J29" s="45"/>
      <c r="K29" s="46"/>
      <c r="L29" s="47"/>
      <c r="M29" s="44"/>
      <c r="N29" s="45"/>
      <c r="O29" s="46"/>
      <c r="P29" s="47"/>
    </row>
    <row r="30" spans="1:16" ht="13.5">
      <c r="A30" s="44"/>
      <c r="B30" s="45"/>
      <c r="C30" s="46"/>
      <c r="D30" s="47"/>
      <c r="E30" s="44"/>
      <c r="F30" s="45"/>
      <c r="G30" s="46"/>
      <c r="H30" s="47"/>
      <c r="I30" s="44"/>
      <c r="J30" s="45"/>
      <c r="K30" s="46"/>
      <c r="L30" s="47"/>
      <c r="M30" s="44"/>
      <c r="N30" s="45"/>
      <c r="O30" s="46"/>
      <c r="P30" s="47"/>
    </row>
    <row r="31" spans="1:16" ht="13.5">
      <c r="A31" s="44"/>
      <c r="B31" s="45"/>
      <c r="C31" s="46"/>
      <c r="D31" s="47"/>
      <c r="E31" s="44"/>
      <c r="F31" s="45"/>
      <c r="G31" s="46"/>
      <c r="H31" s="47"/>
      <c r="I31" s="44"/>
      <c r="J31" s="45"/>
      <c r="K31" s="46"/>
      <c r="L31" s="47"/>
      <c r="M31" s="44"/>
      <c r="N31" s="45"/>
      <c r="O31" s="46"/>
      <c r="P31" s="47"/>
    </row>
    <row r="32" spans="1:16" ht="13.5">
      <c r="A32" s="44"/>
      <c r="B32" s="45"/>
      <c r="C32" s="46"/>
      <c r="D32" s="47"/>
      <c r="E32" s="44"/>
      <c r="F32" s="45"/>
      <c r="G32" s="46"/>
      <c r="H32" s="47"/>
      <c r="I32" s="44"/>
      <c r="J32" s="45"/>
      <c r="K32" s="46"/>
      <c r="L32" s="47"/>
      <c r="M32" s="44"/>
      <c r="N32" s="45"/>
      <c r="O32" s="46"/>
      <c r="P32" s="47"/>
    </row>
    <row r="33" spans="1:16" ht="13.5">
      <c r="A33" s="44"/>
      <c r="B33" s="45"/>
      <c r="C33" s="46"/>
      <c r="D33" s="47"/>
      <c r="E33" s="44"/>
      <c r="F33" s="45"/>
      <c r="G33" s="46"/>
      <c r="H33" s="47"/>
      <c r="I33" s="44"/>
      <c r="J33" s="45"/>
      <c r="K33" s="46"/>
      <c r="L33" s="47"/>
      <c r="M33" s="44"/>
      <c r="N33" s="45"/>
      <c r="O33" s="46"/>
      <c r="P33" s="47"/>
    </row>
    <row r="34" spans="1:16" ht="13.5">
      <c r="A34" s="44"/>
      <c r="B34" s="45"/>
      <c r="C34" s="46"/>
      <c r="D34" s="47"/>
      <c r="E34" s="44"/>
      <c r="F34" s="45"/>
      <c r="G34" s="46"/>
      <c r="H34" s="47"/>
      <c r="I34" s="44"/>
      <c r="J34" s="45"/>
      <c r="K34" s="46"/>
      <c r="L34" s="47"/>
      <c r="M34" s="44"/>
      <c r="N34" s="45"/>
      <c r="O34" s="46"/>
      <c r="P34" s="47"/>
    </row>
    <row r="35" spans="1:16" ht="13.5">
      <c r="A35" s="44"/>
      <c r="B35" s="45"/>
      <c r="C35" s="46"/>
      <c r="D35" s="47"/>
      <c r="E35" s="44"/>
      <c r="F35" s="45"/>
      <c r="G35" s="46"/>
      <c r="H35" s="47"/>
      <c r="I35" s="44"/>
      <c r="J35" s="45"/>
      <c r="K35" s="46"/>
      <c r="L35" s="47"/>
      <c r="M35" s="44"/>
      <c r="N35" s="45"/>
      <c r="O35" s="46"/>
      <c r="P35" s="47"/>
    </row>
    <row r="36" spans="1:16" ht="13.5">
      <c r="A36" s="32"/>
      <c r="B36" s="33"/>
      <c r="C36" s="34"/>
      <c r="D36" s="35"/>
      <c r="E36" s="32"/>
      <c r="F36" s="33"/>
      <c r="G36" s="34"/>
      <c r="H36" s="35"/>
      <c r="I36" s="32"/>
      <c r="J36" s="33"/>
      <c r="K36" s="34"/>
      <c r="L36" s="35"/>
      <c r="M36" s="32"/>
      <c r="N36" s="33"/>
      <c r="O36" s="34"/>
      <c r="P36" s="35"/>
    </row>
    <row r="37" spans="1:16" ht="13.5">
      <c r="A37" s="32"/>
      <c r="B37" s="33"/>
      <c r="C37" s="34"/>
      <c r="D37" s="35"/>
      <c r="E37" s="32"/>
      <c r="F37" s="33"/>
      <c r="G37" s="34"/>
      <c r="H37" s="35"/>
      <c r="I37" s="32"/>
      <c r="J37" s="33"/>
      <c r="K37" s="34"/>
      <c r="L37" s="35"/>
      <c r="M37" s="32"/>
      <c r="N37" s="33"/>
      <c r="O37" s="34"/>
      <c r="P37" s="35"/>
    </row>
    <row r="38" spans="1:16" ht="13.5">
      <c r="A38" s="32"/>
      <c r="B38" s="33"/>
      <c r="C38" s="34"/>
      <c r="D38" s="35"/>
      <c r="E38" s="32"/>
      <c r="F38" s="33"/>
      <c r="G38" s="34"/>
      <c r="H38" s="35"/>
      <c r="I38" s="32"/>
      <c r="J38" s="33"/>
      <c r="K38" s="34"/>
      <c r="L38" s="35"/>
      <c r="M38" s="32"/>
      <c r="N38" s="33"/>
      <c r="O38" s="34"/>
      <c r="P38" s="35"/>
    </row>
    <row r="39" spans="1:16" ht="13.5">
      <c r="A39" s="32"/>
      <c r="B39" s="33"/>
      <c r="C39" s="34"/>
      <c r="D39" s="35"/>
      <c r="E39" s="32"/>
      <c r="F39" s="33"/>
      <c r="G39" s="34"/>
      <c r="H39" s="35"/>
      <c r="I39" s="32"/>
      <c r="J39" s="33"/>
      <c r="K39" s="34"/>
      <c r="L39" s="35"/>
      <c r="M39" s="32"/>
      <c r="N39" s="33"/>
      <c r="O39" s="34"/>
      <c r="P39" s="35"/>
    </row>
    <row r="40" spans="1:16" ht="13.5">
      <c r="A40" s="32"/>
      <c r="B40" s="33"/>
      <c r="C40" s="34"/>
      <c r="D40" s="35"/>
      <c r="E40" s="32"/>
      <c r="F40" s="33"/>
      <c r="G40" s="34"/>
      <c r="H40" s="35"/>
      <c r="I40" s="32"/>
      <c r="J40" s="33"/>
      <c r="K40" s="34"/>
      <c r="L40" s="35"/>
      <c r="M40" s="32"/>
      <c r="N40" s="33"/>
      <c r="O40" s="34"/>
      <c r="P40" s="35"/>
    </row>
    <row r="41" spans="1:16" ht="13.5">
      <c r="A41" s="32"/>
      <c r="B41" s="33"/>
      <c r="C41" s="34"/>
      <c r="D41" s="35"/>
      <c r="E41" s="32"/>
      <c r="F41" s="33"/>
      <c r="G41" s="34"/>
      <c r="H41" s="35"/>
      <c r="I41" s="32"/>
      <c r="J41" s="33"/>
      <c r="K41" s="34"/>
      <c r="L41" s="35"/>
      <c r="M41" s="32"/>
      <c r="N41" s="33"/>
      <c r="O41" s="34"/>
      <c r="P41" s="35"/>
    </row>
    <row r="42" spans="1:16" ht="13.5">
      <c r="A42" s="32"/>
      <c r="B42" s="33"/>
      <c r="C42" s="34"/>
      <c r="D42" s="35"/>
      <c r="E42" s="32"/>
      <c r="F42" s="33"/>
      <c r="G42" s="34"/>
      <c r="H42" s="35"/>
      <c r="I42" s="32"/>
      <c r="J42" s="33"/>
      <c r="K42" s="34"/>
      <c r="L42" s="35"/>
      <c r="M42" s="32"/>
      <c r="N42" s="33"/>
      <c r="O42" s="34"/>
      <c r="P42" s="35"/>
    </row>
    <row r="43" spans="1:16" ht="13.5">
      <c r="A43" s="32"/>
      <c r="B43" s="33"/>
      <c r="C43" s="34"/>
      <c r="D43" s="35"/>
      <c r="E43" s="32"/>
      <c r="F43" s="33"/>
      <c r="G43" s="34"/>
      <c r="H43" s="35"/>
      <c r="I43" s="32"/>
      <c r="J43" s="33"/>
      <c r="K43" s="34"/>
      <c r="L43" s="35"/>
      <c r="M43" s="32"/>
      <c r="N43" s="33"/>
      <c r="O43" s="34"/>
      <c r="P43" s="35"/>
    </row>
    <row r="44" spans="1:16" ht="13.5">
      <c r="A44" s="32"/>
      <c r="B44" s="33"/>
      <c r="C44" s="34"/>
      <c r="D44" s="35"/>
      <c r="E44" s="32"/>
      <c r="F44" s="33"/>
      <c r="G44" s="34"/>
      <c r="H44" s="35"/>
      <c r="I44" s="32"/>
      <c r="J44" s="33"/>
      <c r="K44" s="34"/>
      <c r="L44" s="35"/>
      <c r="M44" s="32"/>
      <c r="N44" s="33"/>
      <c r="O44" s="34"/>
      <c r="P44" s="35"/>
    </row>
    <row r="45" spans="1:16" ht="13.5">
      <c r="A45" s="36"/>
      <c r="B45" s="37"/>
      <c r="C45" s="38"/>
      <c r="D45" s="39"/>
      <c r="E45" s="36"/>
      <c r="F45" s="37"/>
      <c r="G45" s="38"/>
      <c r="H45" s="39"/>
      <c r="I45" s="36"/>
      <c r="J45" s="37"/>
      <c r="K45" s="38"/>
      <c r="L45" s="39"/>
      <c r="M45" s="36"/>
      <c r="N45" s="37"/>
      <c r="O45" s="38"/>
      <c r="P45" s="39"/>
    </row>
  </sheetData>
  <mergeCells count="9">
    <mergeCell ref="A1:D1"/>
    <mergeCell ref="M2:P2"/>
    <mergeCell ref="A24:D24"/>
    <mergeCell ref="E24:H24"/>
    <mergeCell ref="I24:L24"/>
    <mergeCell ref="M24:P24"/>
    <mergeCell ref="A2:D2"/>
    <mergeCell ref="E2:H2"/>
    <mergeCell ref="I2:L2"/>
  </mergeCells>
  <conditionalFormatting sqref="L4:L23 H4:H23 D4:D23 H26:H45 P6:P23 P26:P45 D26:D45 L26:L45">
    <cfRule type="cellIs" priority="1" dxfId="3" operator="equal" stopIfTrue="1">
      <formula>"警告"</formula>
    </cfRule>
    <cfRule type="cellIs" priority="2" dxfId="0" operator="equal" stopIfTrue="1">
      <formula>"退場"</formula>
    </cfRule>
  </conditionalFormatting>
  <conditionalFormatting sqref="P4:P5">
    <cfRule type="cellIs" priority="3" dxfId="3" operator="equal" stopIfTrue="1">
      <formula>"警告"</formula>
    </cfRule>
    <cfRule type="cellIs" priority="4" dxfId="0" operator="equal" stopIfTrue="1">
      <formula>"退場"</formula>
    </cfRule>
  </conditionalFormatting>
  <printOptions horizontalCentered="1"/>
  <pageMargins left="0.39305555555555555" right="0.39305555555555555" top="0.9840277777777778" bottom="0.9840277777777778" header="0.5118055555555556" footer="0.5118055555555556"/>
  <pageSetup horizontalDpi="600" verticalDpi="600" orientation="portrait" paperSize="9" scale="97"/>
  <headerFooter alignWithMargins="0">
    <oddHeader>&amp;L2008年度　Ｕ－18山形県リーグ3部　Ｄブロック　累積警告・退場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AD20"/>
  <sheetViews>
    <sheetView zoomScale="85" zoomScaleNormal="85" workbookViewId="0" topLeftCell="A1">
      <selection activeCell="K7" sqref="K7:N7"/>
    </sheetView>
  </sheetViews>
  <sheetFormatPr defaultColWidth="9.00390625" defaultRowHeight="13.5"/>
  <cols>
    <col min="1" max="3" width="4.625" style="48" customWidth="1"/>
    <col min="4" max="7" width="6.625" style="48" customWidth="1"/>
    <col min="8" max="10" width="4.625" style="48" customWidth="1"/>
    <col min="11" max="14" width="6.625" style="48" customWidth="1"/>
    <col min="15" max="15" width="4.625" style="48" customWidth="1"/>
    <col min="16" max="16" width="13.875" style="48" customWidth="1"/>
    <col min="17" max="18" width="4.625" style="48" customWidth="1"/>
    <col min="19" max="22" width="6.625" style="48" customWidth="1"/>
    <col min="23" max="25" width="4.625" style="48" customWidth="1"/>
    <col min="26" max="29" width="6.625" style="48" customWidth="1"/>
    <col min="30" max="30" width="4.625" style="48" customWidth="1"/>
    <col min="31" max="16384" width="9.00390625" style="48" bestFit="1" customWidth="1"/>
  </cols>
  <sheetData>
    <row r="1" spans="4:19" ht="47.25" customHeight="1">
      <c r="D1" s="49" t="s">
        <v>56</v>
      </c>
      <c r="S1" s="49" t="s">
        <v>56</v>
      </c>
    </row>
    <row r="2" spans="2:30" ht="30" customHeight="1">
      <c r="B2" s="288" t="s">
        <v>57</v>
      </c>
      <c r="C2" s="288"/>
      <c r="D2" s="288"/>
      <c r="E2" s="288"/>
      <c r="F2" s="288"/>
      <c r="G2" s="288"/>
      <c r="H2" s="288"/>
      <c r="I2" s="288" t="s">
        <v>58</v>
      </c>
      <c r="J2" s="288"/>
      <c r="K2" s="286"/>
      <c r="L2" s="286"/>
      <c r="M2" s="286"/>
      <c r="N2" s="286"/>
      <c r="O2" s="286"/>
      <c r="Q2" s="288" t="s">
        <v>57</v>
      </c>
      <c r="R2" s="288"/>
      <c r="S2" s="288"/>
      <c r="T2" s="288"/>
      <c r="U2" s="288"/>
      <c r="V2" s="288"/>
      <c r="W2" s="288"/>
      <c r="X2" s="288" t="s">
        <v>58</v>
      </c>
      <c r="Y2" s="288"/>
      <c r="Z2" s="286"/>
      <c r="AA2" s="286"/>
      <c r="AB2" s="286"/>
      <c r="AC2" s="286"/>
      <c r="AD2" s="286"/>
    </row>
    <row r="3" spans="2:30" ht="30" customHeight="1">
      <c r="B3" s="288" t="s">
        <v>59</v>
      </c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Q3" s="288" t="s">
        <v>59</v>
      </c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</row>
    <row r="4" spans="2:30" ht="30" customHeight="1">
      <c r="B4" s="303" t="s">
        <v>60</v>
      </c>
      <c r="C4" s="303"/>
      <c r="D4" s="303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5"/>
      <c r="Q4" s="303" t="s">
        <v>60</v>
      </c>
      <c r="R4" s="303"/>
      <c r="S4" s="303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</row>
    <row r="5" spans="2:30" ht="47.25" customHeight="1">
      <c r="B5" s="51" t="s">
        <v>61</v>
      </c>
      <c r="C5" s="51" t="s">
        <v>62</v>
      </c>
      <c r="D5" s="288" t="s">
        <v>63</v>
      </c>
      <c r="E5" s="288"/>
      <c r="F5" s="288"/>
      <c r="G5" s="288"/>
      <c r="H5" s="50" t="s">
        <v>64</v>
      </c>
      <c r="I5" s="51" t="s">
        <v>61</v>
      </c>
      <c r="J5" s="51" t="s">
        <v>62</v>
      </c>
      <c r="K5" s="288" t="s">
        <v>63</v>
      </c>
      <c r="L5" s="288"/>
      <c r="M5" s="288"/>
      <c r="N5" s="302"/>
      <c r="O5" s="50" t="s">
        <v>64</v>
      </c>
      <c r="Q5" s="51" t="s">
        <v>61</v>
      </c>
      <c r="R5" s="51" t="s">
        <v>62</v>
      </c>
      <c r="S5" s="288" t="s">
        <v>63</v>
      </c>
      <c r="T5" s="288"/>
      <c r="U5" s="288"/>
      <c r="V5" s="288"/>
      <c r="W5" s="50" t="s">
        <v>64</v>
      </c>
      <c r="X5" s="51" t="s">
        <v>61</v>
      </c>
      <c r="Y5" s="51" t="s">
        <v>62</v>
      </c>
      <c r="Z5" s="288" t="s">
        <v>63</v>
      </c>
      <c r="AA5" s="288"/>
      <c r="AB5" s="288"/>
      <c r="AC5" s="288"/>
      <c r="AD5" s="50" t="s">
        <v>64</v>
      </c>
    </row>
    <row r="6" spans="2:30" ht="30" customHeight="1">
      <c r="B6" s="50">
        <v>1</v>
      </c>
      <c r="C6" s="50"/>
      <c r="D6" s="286"/>
      <c r="E6" s="286"/>
      <c r="F6" s="286"/>
      <c r="G6" s="286"/>
      <c r="H6" s="50"/>
      <c r="I6" s="50">
        <v>11</v>
      </c>
      <c r="J6" s="50"/>
      <c r="K6" s="286"/>
      <c r="L6" s="286"/>
      <c r="M6" s="286"/>
      <c r="N6" s="286"/>
      <c r="O6" s="96"/>
      <c r="Q6" s="50">
        <v>1</v>
      </c>
      <c r="R6" s="50"/>
      <c r="S6" s="286"/>
      <c r="T6" s="286"/>
      <c r="U6" s="286"/>
      <c r="V6" s="286"/>
      <c r="W6" s="50"/>
      <c r="X6" s="50">
        <v>11</v>
      </c>
      <c r="Y6" s="50"/>
      <c r="Z6" s="286"/>
      <c r="AA6" s="286"/>
      <c r="AB6" s="286"/>
      <c r="AC6" s="286"/>
      <c r="AD6" s="50"/>
    </row>
    <row r="7" spans="2:30" ht="30" customHeight="1">
      <c r="B7" s="50">
        <v>2</v>
      </c>
      <c r="C7" s="50"/>
      <c r="D7" s="286"/>
      <c r="E7" s="286"/>
      <c r="F7" s="286"/>
      <c r="G7" s="286"/>
      <c r="H7" s="50"/>
      <c r="I7" s="50">
        <v>12</v>
      </c>
      <c r="J7" s="50"/>
      <c r="K7" s="286"/>
      <c r="L7" s="286"/>
      <c r="M7" s="286"/>
      <c r="N7" s="286"/>
      <c r="O7" s="50"/>
      <c r="Q7" s="50">
        <v>2</v>
      </c>
      <c r="R7" s="50"/>
      <c r="S7" s="286"/>
      <c r="T7" s="286"/>
      <c r="U7" s="286"/>
      <c r="V7" s="286"/>
      <c r="W7" s="50"/>
      <c r="X7" s="50">
        <v>12</v>
      </c>
      <c r="Y7" s="50"/>
      <c r="Z7" s="286"/>
      <c r="AA7" s="286"/>
      <c r="AB7" s="286"/>
      <c r="AC7" s="286"/>
      <c r="AD7" s="50"/>
    </row>
    <row r="8" spans="2:30" ht="30" customHeight="1">
      <c r="B8" s="50">
        <v>3</v>
      </c>
      <c r="C8" s="50"/>
      <c r="D8" s="286"/>
      <c r="E8" s="286"/>
      <c r="F8" s="286"/>
      <c r="G8" s="286"/>
      <c r="H8" s="50"/>
      <c r="I8" s="50">
        <v>13</v>
      </c>
      <c r="J8" s="50"/>
      <c r="K8" s="286"/>
      <c r="L8" s="286"/>
      <c r="M8" s="286"/>
      <c r="N8" s="286"/>
      <c r="O8" s="50"/>
      <c r="Q8" s="50">
        <v>3</v>
      </c>
      <c r="R8" s="50"/>
      <c r="S8" s="286"/>
      <c r="T8" s="286"/>
      <c r="U8" s="286"/>
      <c r="V8" s="286"/>
      <c r="W8" s="50"/>
      <c r="X8" s="50">
        <v>13</v>
      </c>
      <c r="Y8" s="50"/>
      <c r="Z8" s="286"/>
      <c r="AA8" s="286"/>
      <c r="AB8" s="286"/>
      <c r="AC8" s="286"/>
      <c r="AD8" s="50"/>
    </row>
    <row r="9" spans="2:30" ht="30" customHeight="1">
      <c r="B9" s="50">
        <v>4</v>
      </c>
      <c r="C9" s="50"/>
      <c r="D9" s="286"/>
      <c r="E9" s="286"/>
      <c r="F9" s="286"/>
      <c r="G9" s="286"/>
      <c r="H9" s="50"/>
      <c r="I9" s="50">
        <v>14</v>
      </c>
      <c r="J9" s="50"/>
      <c r="K9" s="286"/>
      <c r="L9" s="286"/>
      <c r="M9" s="286"/>
      <c r="N9" s="286"/>
      <c r="O9" s="50"/>
      <c r="Q9" s="50">
        <v>4</v>
      </c>
      <c r="R9" s="50"/>
      <c r="S9" s="286"/>
      <c r="T9" s="286"/>
      <c r="U9" s="286"/>
      <c r="V9" s="286"/>
      <c r="W9" s="50"/>
      <c r="X9" s="50">
        <v>14</v>
      </c>
      <c r="Y9" s="50"/>
      <c r="Z9" s="286"/>
      <c r="AA9" s="286"/>
      <c r="AB9" s="286"/>
      <c r="AC9" s="286"/>
      <c r="AD9" s="50"/>
    </row>
    <row r="10" spans="2:30" ht="30" customHeight="1">
      <c r="B10" s="50">
        <v>5</v>
      </c>
      <c r="C10" s="50"/>
      <c r="D10" s="286"/>
      <c r="E10" s="286"/>
      <c r="F10" s="286"/>
      <c r="G10" s="286"/>
      <c r="H10" s="50"/>
      <c r="I10" s="50">
        <v>15</v>
      </c>
      <c r="J10" s="50"/>
      <c r="K10" s="286"/>
      <c r="L10" s="286"/>
      <c r="M10" s="286"/>
      <c r="N10" s="286"/>
      <c r="O10" s="50"/>
      <c r="Q10" s="50">
        <v>5</v>
      </c>
      <c r="R10" s="50"/>
      <c r="S10" s="286"/>
      <c r="T10" s="286"/>
      <c r="U10" s="286"/>
      <c r="V10" s="286"/>
      <c r="W10" s="50"/>
      <c r="X10" s="50">
        <v>15</v>
      </c>
      <c r="Y10" s="50"/>
      <c r="Z10" s="286"/>
      <c r="AA10" s="286"/>
      <c r="AB10" s="286"/>
      <c r="AC10" s="286"/>
      <c r="AD10" s="50"/>
    </row>
    <row r="11" spans="2:30" ht="30" customHeight="1">
      <c r="B11" s="50">
        <v>6</v>
      </c>
      <c r="C11" s="50"/>
      <c r="D11" s="286"/>
      <c r="E11" s="286"/>
      <c r="F11" s="286"/>
      <c r="G11" s="286"/>
      <c r="H11" s="50"/>
      <c r="I11" s="50">
        <v>16</v>
      </c>
      <c r="J11" s="50"/>
      <c r="K11" s="286"/>
      <c r="L11" s="286"/>
      <c r="M11" s="286"/>
      <c r="N11" s="286"/>
      <c r="O11" s="50"/>
      <c r="Q11" s="50">
        <v>6</v>
      </c>
      <c r="R11" s="50"/>
      <c r="S11" s="286"/>
      <c r="T11" s="286"/>
      <c r="U11" s="286"/>
      <c r="V11" s="286"/>
      <c r="W11" s="50"/>
      <c r="X11" s="50">
        <v>16</v>
      </c>
      <c r="Y11" s="50"/>
      <c r="Z11" s="286"/>
      <c r="AA11" s="286"/>
      <c r="AB11" s="286"/>
      <c r="AC11" s="286"/>
      <c r="AD11" s="50"/>
    </row>
    <row r="12" spans="2:30" ht="30" customHeight="1">
      <c r="B12" s="50">
        <v>7</v>
      </c>
      <c r="C12" s="50"/>
      <c r="D12" s="286"/>
      <c r="E12" s="286"/>
      <c r="F12" s="286"/>
      <c r="G12" s="286"/>
      <c r="H12" s="50"/>
      <c r="I12" s="50">
        <v>17</v>
      </c>
      <c r="J12" s="50"/>
      <c r="K12" s="286"/>
      <c r="L12" s="286"/>
      <c r="M12" s="286"/>
      <c r="N12" s="286"/>
      <c r="O12" s="50"/>
      <c r="Q12" s="50">
        <v>7</v>
      </c>
      <c r="R12" s="50"/>
      <c r="S12" s="286"/>
      <c r="T12" s="286"/>
      <c r="U12" s="286"/>
      <c r="V12" s="286"/>
      <c r="W12" s="50"/>
      <c r="X12" s="50">
        <v>17</v>
      </c>
      <c r="Y12" s="50"/>
      <c r="Z12" s="286"/>
      <c r="AA12" s="286"/>
      <c r="AB12" s="286"/>
      <c r="AC12" s="286"/>
      <c r="AD12" s="50"/>
    </row>
    <row r="13" spans="2:30" ht="30" customHeight="1">
      <c r="B13" s="50">
        <v>8</v>
      </c>
      <c r="C13" s="50"/>
      <c r="D13" s="286"/>
      <c r="E13" s="286"/>
      <c r="F13" s="286"/>
      <c r="G13" s="286"/>
      <c r="H13" s="50"/>
      <c r="I13" s="50">
        <v>18</v>
      </c>
      <c r="J13" s="50"/>
      <c r="K13" s="286"/>
      <c r="L13" s="286"/>
      <c r="M13" s="286"/>
      <c r="N13" s="286"/>
      <c r="O13" s="50"/>
      <c r="Q13" s="50">
        <v>8</v>
      </c>
      <c r="R13" s="50"/>
      <c r="S13" s="286"/>
      <c r="T13" s="286"/>
      <c r="U13" s="286"/>
      <c r="V13" s="286"/>
      <c r="W13" s="50"/>
      <c r="X13" s="50">
        <v>18</v>
      </c>
      <c r="Y13" s="50"/>
      <c r="Z13" s="286"/>
      <c r="AA13" s="286"/>
      <c r="AB13" s="286"/>
      <c r="AC13" s="286"/>
      <c r="AD13" s="50"/>
    </row>
    <row r="14" spans="2:30" ht="30" customHeight="1">
      <c r="B14" s="50">
        <v>9</v>
      </c>
      <c r="C14" s="50"/>
      <c r="D14" s="286"/>
      <c r="E14" s="286"/>
      <c r="F14" s="286"/>
      <c r="G14" s="286"/>
      <c r="H14" s="50"/>
      <c r="I14" s="50">
        <v>19</v>
      </c>
      <c r="J14" s="50"/>
      <c r="K14" s="286"/>
      <c r="L14" s="286"/>
      <c r="M14" s="286"/>
      <c r="N14" s="286"/>
      <c r="O14" s="50"/>
      <c r="Q14" s="50">
        <v>9</v>
      </c>
      <c r="R14" s="50"/>
      <c r="S14" s="286"/>
      <c r="T14" s="286"/>
      <c r="U14" s="286"/>
      <c r="V14" s="286"/>
      <c r="W14" s="50"/>
      <c r="X14" s="50">
        <v>19</v>
      </c>
      <c r="Y14" s="50"/>
      <c r="Z14" s="299"/>
      <c r="AA14" s="300"/>
      <c r="AB14" s="300"/>
      <c r="AC14" s="301"/>
      <c r="AD14" s="50"/>
    </row>
    <row r="15" spans="2:30" ht="30" customHeight="1">
      <c r="B15" s="50">
        <v>10</v>
      </c>
      <c r="C15" s="50"/>
      <c r="D15" s="286"/>
      <c r="E15" s="286"/>
      <c r="F15" s="286"/>
      <c r="G15" s="286"/>
      <c r="H15" s="50"/>
      <c r="I15" s="50">
        <v>20</v>
      </c>
      <c r="J15" s="50"/>
      <c r="K15" s="286"/>
      <c r="L15" s="286"/>
      <c r="M15" s="286"/>
      <c r="N15" s="286"/>
      <c r="O15" s="50"/>
      <c r="Q15" s="50">
        <v>10</v>
      </c>
      <c r="R15" s="50"/>
      <c r="S15" s="299"/>
      <c r="T15" s="300"/>
      <c r="U15" s="300"/>
      <c r="V15" s="301"/>
      <c r="W15" s="50"/>
      <c r="X15" s="50">
        <v>20</v>
      </c>
      <c r="Y15" s="50"/>
      <c r="Z15" s="286"/>
      <c r="AA15" s="286"/>
      <c r="AB15" s="286"/>
      <c r="AC15" s="286"/>
      <c r="AD15" s="50"/>
    </row>
    <row r="16" spans="2:30" ht="19.5" customHeight="1">
      <c r="B16" s="288"/>
      <c r="C16" s="288"/>
      <c r="D16" s="288" t="s">
        <v>65</v>
      </c>
      <c r="E16" s="288"/>
      <c r="F16" s="288" t="s">
        <v>66</v>
      </c>
      <c r="G16" s="288"/>
      <c r="H16" s="288" t="s">
        <v>67</v>
      </c>
      <c r="I16" s="288"/>
      <c r="J16" s="288"/>
      <c r="K16" s="290"/>
      <c r="L16" s="291"/>
      <c r="M16" s="291"/>
      <c r="N16" s="291"/>
      <c r="O16" s="292"/>
      <c r="Q16" s="288"/>
      <c r="R16" s="288"/>
      <c r="S16" s="288" t="s">
        <v>65</v>
      </c>
      <c r="T16" s="288"/>
      <c r="U16" s="288" t="s">
        <v>66</v>
      </c>
      <c r="V16" s="288"/>
      <c r="W16" s="288" t="s">
        <v>67</v>
      </c>
      <c r="X16" s="288"/>
      <c r="Y16" s="288"/>
      <c r="Z16" s="290"/>
      <c r="AA16" s="291"/>
      <c r="AB16" s="291"/>
      <c r="AC16" s="291"/>
      <c r="AD16" s="292"/>
    </row>
    <row r="17" spans="2:30" ht="19.5" customHeight="1">
      <c r="B17" s="288" t="s">
        <v>68</v>
      </c>
      <c r="C17" s="288"/>
      <c r="D17" s="288"/>
      <c r="E17" s="288"/>
      <c r="F17" s="288"/>
      <c r="G17" s="288"/>
      <c r="H17" s="288"/>
      <c r="I17" s="288"/>
      <c r="J17" s="288"/>
      <c r="K17" s="293"/>
      <c r="L17" s="294"/>
      <c r="M17" s="294"/>
      <c r="N17" s="294"/>
      <c r="O17" s="295"/>
      <c r="Q17" s="288" t="s">
        <v>68</v>
      </c>
      <c r="R17" s="288"/>
      <c r="S17" s="288"/>
      <c r="T17" s="288"/>
      <c r="U17" s="288"/>
      <c r="V17" s="288"/>
      <c r="W17" s="288"/>
      <c r="X17" s="288"/>
      <c r="Y17" s="288"/>
      <c r="Z17" s="293"/>
      <c r="AA17" s="294"/>
      <c r="AB17" s="294"/>
      <c r="AC17" s="294"/>
      <c r="AD17" s="295"/>
    </row>
    <row r="18" spans="2:30" ht="19.5" customHeight="1">
      <c r="B18" s="288" t="s">
        <v>69</v>
      </c>
      <c r="C18" s="288"/>
      <c r="D18" s="288"/>
      <c r="E18" s="288"/>
      <c r="F18" s="288"/>
      <c r="G18" s="288"/>
      <c r="H18" s="288"/>
      <c r="I18" s="288"/>
      <c r="J18" s="288"/>
      <c r="K18" s="293"/>
      <c r="L18" s="294"/>
      <c r="M18" s="294"/>
      <c r="N18" s="294"/>
      <c r="O18" s="295"/>
      <c r="Q18" s="288" t="s">
        <v>69</v>
      </c>
      <c r="R18" s="288"/>
      <c r="S18" s="288"/>
      <c r="T18" s="288"/>
      <c r="U18" s="288"/>
      <c r="V18" s="288"/>
      <c r="W18" s="288"/>
      <c r="X18" s="288"/>
      <c r="Y18" s="288"/>
      <c r="Z18" s="293"/>
      <c r="AA18" s="294"/>
      <c r="AB18" s="294"/>
      <c r="AC18" s="294"/>
      <c r="AD18" s="295"/>
    </row>
    <row r="19" spans="2:30" ht="19.5" customHeight="1">
      <c r="B19" s="288" t="s">
        <v>70</v>
      </c>
      <c r="C19" s="288"/>
      <c r="D19" s="287"/>
      <c r="E19" s="288"/>
      <c r="F19" s="288"/>
      <c r="G19" s="288"/>
      <c r="H19" s="288"/>
      <c r="I19" s="288"/>
      <c r="J19" s="288"/>
      <c r="K19" s="293"/>
      <c r="L19" s="294"/>
      <c r="M19" s="294"/>
      <c r="N19" s="294"/>
      <c r="O19" s="295"/>
      <c r="Q19" s="288" t="s">
        <v>70</v>
      </c>
      <c r="R19" s="288"/>
      <c r="S19" s="287"/>
      <c r="T19" s="288"/>
      <c r="U19" s="288"/>
      <c r="V19" s="288"/>
      <c r="W19" s="288"/>
      <c r="X19" s="288"/>
      <c r="Y19" s="288"/>
      <c r="Z19" s="293"/>
      <c r="AA19" s="294"/>
      <c r="AB19" s="294"/>
      <c r="AC19" s="294"/>
      <c r="AD19" s="295"/>
    </row>
    <row r="20" spans="2:30" ht="19.5" customHeight="1">
      <c r="B20" s="288" t="s">
        <v>71</v>
      </c>
      <c r="C20" s="288"/>
      <c r="D20" s="289"/>
      <c r="E20" s="288"/>
      <c r="F20" s="288"/>
      <c r="G20" s="288"/>
      <c r="H20" s="288"/>
      <c r="I20" s="288"/>
      <c r="J20" s="288"/>
      <c r="K20" s="296"/>
      <c r="L20" s="297"/>
      <c r="M20" s="297"/>
      <c r="N20" s="297"/>
      <c r="O20" s="298"/>
      <c r="Q20" s="288" t="s">
        <v>71</v>
      </c>
      <c r="R20" s="288"/>
      <c r="S20" s="289"/>
      <c r="T20" s="288"/>
      <c r="U20" s="288"/>
      <c r="V20" s="288"/>
      <c r="W20" s="288"/>
      <c r="X20" s="288"/>
      <c r="Y20" s="288"/>
      <c r="Z20" s="296"/>
      <c r="AA20" s="297"/>
      <c r="AB20" s="297"/>
      <c r="AC20" s="297"/>
      <c r="AD20" s="298"/>
    </row>
  </sheetData>
  <mergeCells count="104">
    <mergeCell ref="B4:O4"/>
    <mergeCell ref="Q4:AD4"/>
    <mergeCell ref="B2:C2"/>
    <mergeCell ref="D2:H2"/>
    <mergeCell ref="I2:J2"/>
    <mergeCell ref="K2:O2"/>
    <mergeCell ref="Q2:R2"/>
    <mergeCell ref="S2:W2"/>
    <mergeCell ref="X2:Y2"/>
    <mergeCell ref="Z2:AD2"/>
    <mergeCell ref="B3:C3"/>
    <mergeCell ref="D3:H3"/>
    <mergeCell ref="I3:J3"/>
    <mergeCell ref="K3:O3"/>
    <mergeCell ref="Q3:R3"/>
    <mergeCell ref="S3:W3"/>
    <mergeCell ref="X3:Y3"/>
    <mergeCell ref="Z3:AD3"/>
    <mergeCell ref="D5:G5"/>
    <mergeCell ref="K5:N5"/>
    <mergeCell ref="S5:V5"/>
    <mergeCell ref="Z5:AC5"/>
    <mergeCell ref="K6:N6"/>
    <mergeCell ref="D7:G7"/>
    <mergeCell ref="Z6:AC6"/>
    <mergeCell ref="D9:G9"/>
    <mergeCell ref="D6:G6"/>
    <mergeCell ref="S8:V8"/>
    <mergeCell ref="Z7:AC7"/>
    <mergeCell ref="S6:V6"/>
    <mergeCell ref="K12:N12"/>
    <mergeCell ref="S10:V10"/>
    <mergeCell ref="S7:V7"/>
    <mergeCell ref="D8:G8"/>
    <mergeCell ref="S11:V11"/>
    <mergeCell ref="D10:G10"/>
    <mergeCell ref="D11:G11"/>
    <mergeCell ref="K7:N7"/>
    <mergeCell ref="K10:N10"/>
    <mergeCell ref="S9:V9"/>
    <mergeCell ref="K11:N11"/>
    <mergeCell ref="K8:N8"/>
    <mergeCell ref="K9:N9"/>
    <mergeCell ref="U16:V16"/>
    <mergeCell ref="S15:V15"/>
    <mergeCell ref="S12:V12"/>
    <mergeCell ref="K14:N14"/>
    <mergeCell ref="K15:N15"/>
    <mergeCell ref="S14:V14"/>
    <mergeCell ref="S13:V13"/>
    <mergeCell ref="Z12:AC12"/>
    <mergeCell ref="Z8:AC8"/>
    <mergeCell ref="Z9:AC9"/>
    <mergeCell ref="Z16:AD20"/>
    <mergeCell ref="Z15:AC15"/>
    <mergeCell ref="Z14:AC14"/>
    <mergeCell ref="Z11:AC11"/>
    <mergeCell ref="Z13:AC13"/>
    <mergeCell ref="Z10:AC10"/>
    <mergeCell ref="D16:E16"/>
    <mergeCell ref="F16:G16"/>
    <mergeCell ref="H16:J16"/>
    <mergeCell ref="S16:T16"/>
    <mergeCell ref="Q16:R16"/>
    <mergeCell ref="D15:G15"/>
    <mergeCell ref="D12:G12"/>
    <mergeCell ref="D14:G14"/>
    <mergeCell ref="D13:G13"/>
    <mergeCell ref="W16:Y16"/>
    <mergeCell ref="B17:C17"/>
    <mergeCell ref="D17:E17"/>
    <mergeCell ref="F17:G17"/>
    <mergeCell ref="H17:J17"/>
    <mergeCell ref="Q17:R17"/>
    <mergeCell ref="S17:T17"/>
    <mergeCell ref="U17:V17"/>
    <mergeCell ref="W17:Y17"/>
    <mergeCell ref="B16:C16"/>
    <mergeCell ref="W18:Y18"/>
    <mergeCell ref="B18:C18"/>
    <mergeCell ref="D18:E18"/>
    <mergeCell ref="F18:G18"/>
    <mergeCell ref="H18:J18"/>
    <mergeCell ref="K16:O20"/>
    <mergeCell ref="W19:Y19"/>
    <mergeCell ref="B19:C19"/>
    <mergeCell ref="D19:E19"/>
    <mergeCell ref="F19:G19"/>
    <mergeCell ref="H19:J19"/>
    <mergeCell ref="W20:Y20"/>
    <mergeCell ref="B20:C20"/>
    <mergeCell ref="D20:E20"/>
    <mergeCell ref="F20:G20"/>
    <mergeCell ref="H20:J20"/>
    <mergeCell ref="Q20:R20"/>
    <mergeCell ref="S20:T20"/>
    <mergeCell ref="U20:V20"/>
    <mergeCell ref="Q19:R19"/>
    <mergeCell ref="K13:N13"/>
    <mergeCell ref="S19:T19"/>
    <mergeCell ref="U19:V19"/>
    <mergeCell ref="Q18:R18"/>
    <mergeCell ref="S18:T18"/>
    <mergeCell ref="U18:V18"/>
  </mergeCells>
  <printOptions horizontalCentered="1" verticalCentered="1"/>
  <pageMargins left="0.39305555555555555" right="0.39305555555555555" top="1.1805555555555556" bottom="1.1805555555555556" header="0.5118055555555556" footer="0.5506944444444445"/>
  <pageSetup horizontalDpi="300" verticalDpi="300" orientation="landscape" paperSize="9" scale="77"/>
  <headerFooter alignWithMargins="0">
    <oddHeader>&amp;L&amp;20メンバー用紙&amp;R&amp;20メンバー用紙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AD20"/>
  <sheetViews>
    <sheetView zoomScale="85" zoomScaleNormal="85" workbookViewId="0" topLeftCell="J1">
      <selection activeCell="AD5" sqref="AD5"/>
    </sheetView>
  </sheetViews>
  <sheetFormatPr defaultColWidth="9.00390625" defaultRowHeight="13.5"/>
  <cols>
    <col min="1" max="3" width="4.625" style="48" customWidth="1"/>
    <col min="4" max="7" width="6.625" style="48" customWidth="1"/>
    <col min="8" max="10" width="4.625" style="48" customWidth="1"/>
    <col min="11" max="14" width="6.625" style="48" customWidth="1"/>
    <col min="15" max="15" width="4.625" style="48" customWidth="1"/>
    <col min="16" max="16" width="12.50390625" style="48" customWidth="1"/>
    <col min="17" max="18" width="4.625" style="48" customWidth="1"/>
    <col min="19" max="22" width="6.625" style="48" customWidth="1"/>
    <col min="23" max="25" width="4.625" style="48" customWidth="1"/>
    <col min="26" max="29" width="6.625" style="48" customWidth="1"/>
    <col min="30" max="30" width="4.625" style="48" customWidth="1"/>
    <col min="31" max="16384" width="9.00390625" style="48" bestFit="1" customWidth="1"/>
  </cols>
  <sheetData>
    <row r="1" spans="4:19" ht="47.25" customHeight="1">
      <c r="D1" s="49" t="s">
        <v>72</v>
      </c>
      <c r="S1" s="49" t="s">
        <v>72</v>
      </c>
    </row>
    <row r="2" spans="2:30" ht="30" customHeight="1">
      <c r="B2" s="288" t="s">
        <v>57</v>
      </c>
      <c r="C2" s="288"/>
      <c r="D2" s="288"/>
      <c r="E2" s="288"/>
      <c r="F2" s="288"/>
      <c r="G2" s="288"/>
      <c r="H2" s="288"/>
      <c r="I2" s="288" t="s">
        <v>58</v>
      </c>
      <c r="J2" s="288"/>
      <c r="K2" s="286"/>
      <c r="L2" s="286"/>
      <c r="M2" s="286"/>
      <c r="N2" s="286"/>
      <c r="O2" s="286"/>
      <c r="Q2" s="288" t="s">
        <v>57</v>
      </c>
      <c r="R2" s="288"/>
      <c r="S2" s="288"/>
      <c r="T2" s="288"/>
      <c r="U2" s="288"/>
      <c r="V2" s="288"/>
      <c r="W2" s="288"/>
      <c r="X2" s="288" t="s">
        <v>58</v>
      </c>
      <c r="Y2" s="288"/>
      <c r="Z2" s="286"/>
      <c r="AA2" s="286"/>
      <c r="AB2" s="286"/>
      <c r="AC2" s="286"/>
      <c r="AD2" s="286"/>
    </row>
    <row r="3" spans="2:30" ht="30" customHeight="1">
      <c r="B3" s="288" t="s">
        <v>59</v>
      </c>
      <c r="C3" s="288"/>
      <c r="D3" s="288"/>
      <c r="E3" s="288"/>
      <c r="F3" s="288"/>
      <c r="G3" s="288"/>
      <c r="H3" s="288"/>
      <c r="I3" s="288" t="s">
        <v>73</v>
      </c>
      <c r="J3" s="288"/>
      <c r="K3" s="288" t="s">
        <v>74</v>
      </c>
      <c r="L3" s="288"/>
      <c r="M3" s="288"/>
      <c r="N3" s="288"/>
      <c r="O3" s="288"/>
      <c r="Q3" s="288" t="s">
        <v>59</v>
      </c>
      <c r="R3" s="288"/>
      <c r="S3" s="288"/>
      <c r="T3" s="288"/>
      <c r="U3" s="288"/>
      <c r="V3" s="288"/>
      <c r="W3" s="288"/>
      <c r="X3" s="288" t="s">
        <v>73</v>
      </c>
      <c r="Y3" s="288"/>
      <c r="Z3" s="288" t="s">
        <v>74</v>
      </c>
      <c r="AA3" s="288"/>
      <c r="AB3" s="288"/>
      <c r="AC3" s="288"/>
      <c r="AD3" s="288"/>
    </row>
    <row r="4" spans="2:30" ht="30" customHeight="1">
      <c r="B4" s="303" t="s">
        <v>75</v>
      </c>
      <c r="C4" s="303"/>
      <c r="D4" s="303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5"/>
      <c r="Q4" s="303" t="s">
        <v>75</v>
      </c>
      <c r="R4" s="303"/>
      <c r="S4" s="303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5"/>
    </row>
    <row r="5" spans="2:30" ht="47.25" customHeight="1">
      <c r="B5" s="51" t="s">
        <v>61</v>
      </c>
      <c r="C5" s="51" t="s">
        <v>76</v>
      </c>
      <c r="D5" s="288" t="s">
        <v>63</v>
      </c>
      <c r="E5" s="288"/>
      <c r="F5" s="288"/>
      <c r="G5" s="288"/>
      <c r="H5" s="50" t="s">
        <v>64</v>
      </c>
      <c r="I5" s="51" t="s">
        <v>61</v>
      </c>
      <c r="J5" s="51" t="s">
        <v>76</v>
      </c>
      <c r="K5" s="288" t="s">
        <v>63</v>
      </c>
      <c r="L5" s="288"/>
      <c r="M5" s="288"/>
      <c r="N5" s="302"/>
      <c r="O5" s="50" t="s">
        <v>64</v>
      </c>
      <c r="Q5" s="51" t="s">
        <v>61</v>
      </c>
      <c r="R5" s="51" t="s">
        <v>76</v>
      </c>
      <c r="S5" s="288" t="s">
        <v>63</v>
      </c>
      <c r="T5" s="288"/>
      <c r="U5" s="288"/>
      <c r="V5" s="288"/>
      <c r="W5" s="50" t="s">
        <v>64</v>
      </c>
      <c r="X5" s="51" t="s">
        <v>61</v>
      </c>
      <c r="Y5" s="51" t="s">
        <v>76</v>
      </c>
      <c r="Z5" s="288" t="s">
        <v>63</v>
      </c>
      <c r="AA5" s="288"/>
      <c r="AB5" s="288"/>
      <c r="AC5" s="302"/>
      <c r="AD5" s="50" t="s">
        <v>64</v>
      </c>
    </row>
    <row r="6" spans="2:30" ht="30" customHeight="1">
      <c r="B6" s="50">
        <v>1</v>
      </c>
      <c r="C6" s="50"/>
      <c r="D6" s="286"/>
      <c r="E6" s="286"/>
      <c r="F6" s="286"/>
      <c r="G6" s="286"/>
      <c r="H6" s="50"/>
      <c r="I6" s="50">
        <v>11</v>
      </c>
      <c r="J6" s="50"/>
      <c r="K6" s="286"/>
      <c r="L6" s="286"/>
      <c r="M6" s="286"/>
      <c r="N6" s="286"/>
      <c r="O6" s="96"/>
      <c r="Q6" s="50">
        <v>1</v>
      </c>
      <c r="R6" s="50"/>
      <c r="S6" s="286"/>
      <c r="T6" s="286"/>
      <c r="U6" s="286"/>
      <c r="V6" s="286"/>
      <c r="W6" s="50"/>
      <c r="X6" s="50">
        <v>11</v>
      </c>
      <c r="Y6" s="50"/>
      <c r="Z6" s="286"/>
      <c r="AA6" s="286"/>
      <c r="AB6" s="286"/>
      <c r="AC6" s="286"/>
      <c r="AD6" s="96"/>
    </row>
    <row r="7" spans="2:30" ht="30" customHeight="1">
      <c r="B7" s="50">
        <v>2</v>
      </c>
      <c r="C7" s="50"/>
      <c r="D7" s="286"/>
      <c r="E7" s="286"/>
      <c r="F7" s="286"/>
      <c r="G7" s="286"/>
      <c r="H7" s="50"/>
      <c r="I7" s="50">
        <v>12</v>
      </c>
      <c r="J7" s="50"/>
      <c r="K7" s="286"/>
      <c r="L7" s="286"/>
      <c r="M7" s="286"/>
      <c r="N7" s="286"/>
      <c r="O7" s="50"/>
      <c r="Q7" s="50">
        <v>2</v>
      </c>
      <c r="R7" s="50"/>
      <c r="S7" s="286"/>
      <c r="T7" s="286"/>
      <c r="U7" s="286"/>
      <c r="V7" s="286"/>
      <c r="W7" s="50"/>
      <c r="X7" s="50">
        <v>12</v>
      </c>
      <c r="Y7" s="50"/>
      <c r="Z7" s="286"/>
      <c r="AA7" s="286"/>
      <c r="AB7" s="286"/>
      <c r="AC7" s="286"/>
      <c r="AD7" s="50"/>
    </row>
    <row r="8" spans="2:30" ht="30" customHeight="1">
      <c r="B8" s="50">
        <v>3</v>
      </c>
      <c r="C8" s="50"/>
      <c r="D8" s="286"/>
      <c r="E8" s="286"/>
      <c r="F8" s="286"/>
      <c r="G8" s="286"/>
      <c r="H8" s="50"/>
      <c r="I8" s="50">
        <v>13</v>
      </c>
      <c r="J8" s="50"/>
      <c r="K8" s="286"/>
      <c r="L8" s="286"/>
      <c r="M8" s="286"/>
      <c r="N8" s="286"/>
      <c r="O8" s="50"/>
      <c r="Q8" s="50">
        <v>3</v>
      </c>
      <c r="R8" s="50"/>
      <c r="S8" s="286"/>
      <c r="T8" s="286"/>
      <c r="U8" s="286"/>
      <c r="V8" s="286"/>
      <c r="W8" s="50"/>
      <c r="X8" s="50">
        <v>13</v>
      </c>
      <c r="Y8" s="50"/>
      <c r="Z8" s="286"/>
      <c r="AA8" s="286"/>
      <c r="AB8" s="286"/>
      <c r="AC8" s="286"/>
      <c r="AD8" s="50"/>
    </row>
    <row r="9" spans="2:30" ht="30" customHeight="1">
      <c r="B9" s="50">
        <v>4</v>
      </c>
      <c r="C9" s="50"/>
      <c r="D9" s="286"/>
      <c r="E9" s="286"/>
      <c r="F9" s="286"/>
      <c r="G9" s="286"/>
      <c r="H9" s="50"/>
      <c r="I9" s="50">
        <v>14</v>
      </c>
      <c r="J9" s="50"/>
      <c r="K9" s="286"/>
      <c r="L9" s="286"/>
      <c r="M9" s="286"/>
      <c r="N9" s="286"/>
      <c r="O9" s="50"/>
      <c r="Q9" s="50">
        <v>4</v>
      </c>
      <c r="R9" s="50"/>
      <c r="S9" s="286"/>
      <c r="T9" s="286"/>
      <c r="U9" s="286"/>
      <c r="V9" s="286"/>
      <c r="W9" s="50"/>
      <c r="X9" s="50">
        <v>14</v>
      </c>
      <c r="Y9" s="50"/>
      <c r="Z9" s="286"/>
      <c r="AA9" s="286"/>
      <c r="AB9" s="286"/>
      <c r="AC9" s="286"/>
      <c r="AD9" s="50"/>
    </row>
    <row r="10" spans="2:30" ht="30" customHeight="1">
      <c r="B10" s="50">
        <v>5</v>
      </c>
      <c r="C10" s="50"/>
      <c r="D10" s="286"/>
      <c r="E10" s="286"/>
      <c r="F10" s="286"/>
      <c r="G10" s="286"/>
      <c r="H10" s="50"/>
      <c r="I10" s="50">
        <v>15</v>
      </c>
      <c r="J10" s="50"/>
      <c r="K10" s="286"/>
      <c r="L10" s="286"/>
      <c r="M10" s="286"/>
      <c r="N10" s="286"/>
      <c r="O10" s="50"/>
      <c r="Q10" s="50">
        <v>5</v>
      </c>
      <c r="R10" s="50"/>
      <c r="S10" s="286"/>
      <c r="T10" s="286"/>
      <c r="U10" s="286"/>
      <c r="V10" s="286"/>
      <c r="W10" s="50"/>
      <c r="X10" s="50">
        <v>15</v>
      </c>
      <c r="Y10" s="50"/>
      <c r="Z10" s="286"/>
      <c r="AA10" s="286"/>
      <c r="AB10" s="286"/>
      <c r="AC10" s="286"/>
      <c r="AD10" s="50"/>
    </row>
    <row r="11" spans="2:30" ht="30" customHeight="1">
      <c r="B11" s="50">
        <v>6</v>
      </c>
      <c r="C11" s="50"/>
      <c r="D11" s="286"/>
      <c r="E11" s="286"/>
      <c r="F11" s="286"/>
      <c r="G11" s="286"/>
      <c r="H11" s="50"/>
      <c r="I11" s="50">
        <v>16</v>
      </c>
      <c r="J11" s="50"/>
      <c r="K11" s="286"/>
      <c r="L11" s="286"/>
      <c r="M11" s="286"/>
      <c r="N11" s="286"/>
      <c r="O11" s="50"/>
      <c r="Q11" s="50">
        <v>6</v>
      </c>
      <c r="R11" s="50"/>
      <c r="S11" s="286"/>
      <c r="T11" s="286"/>
      <c r="U11" s="286"/>
      <c r="V11" s="286"/>
      <c r="W11" s="50"/>
      <c r="X11" s="50">
        <v>16</v>
      </c>
      <c r="Y11" s="50"/>
      <c r="Z11" s="286"/>
      <c r="AA11" s="286"/>
      <c r="AB11" s="286"/>
      <c r="AC11" s="286"/>
      <c r="AD11" s="50"/>
    </row>
    <row r="12" spans="2:30" ht="30" customHeight="1">
      <c r="B12" s="50">
        <v>7</v>
      </c>
      <c r="C12" s="50"/>
      <c r="D12" s="286"/>
      <c r="E12" s="286"/>
      <c r="F12" s="286"/>
      <c r="G12" s="286"/>
      <c r="H12" s="50"/>
      <c r="I12" s="50">
        <v>17</v>
      </c>
      <c r="J12" s="50"/>
      <c r="K12" s="286"/>
      <c r="L12" s="286"/>
      <c r="M12" s="286"/>
      <c r="N12" s="286"/>
      <c r="O12" s="50"/>
      <c r="Q12" s="50">
        <v>7</v>
      </c>
      <c r="R12" s="50"/>
      <c r="S12" s="286"/>
      <c r="T12" s="286"/>
      <c r="U12" s="286"/>
      <c r="V12" s="286"/>
      <c r="W12" s="50"/>
      <c r="X12" s="50">
        <v>17</v>
      </c>
      <c r="Y12" s="50"/>
      <c r="Z12" s="286"/>
      <c r="AA12" s="286"/>
      <c r="AB12" s="286"/>
      <c r="AC12" s="286"/>
      <c r="AD12" s="50"/>
    </row>
    <row r="13" spans="2:30" ht="30" customHeight="1">
      <c r="B13" s="50">
        <v>8</v>
      </c>
      <c r="C13" s="50"/>
      <c r="D13" s="286"/>
      <c r="E13" s="286"/>
      <c r="F13" s="286"/>
      <c r="G13" s="286"/>
      <c r="H13" s="50"/>
      <c r="I13" s="50">
        <v>18</v>
      </c>
      <c r="J13" s="50"/>
      <c r="K13" s="286"/>
      <c r="L13" s="286"/>
      <c r="M13" s="286"/>
      <c r="N13" s="286"/>
      <c r="O13" s="50"/>
      <c r="Q13" s="50">
        <v>8</v>
      </c>
      <c r="R13" s="50"/>
      <c r="S13" s="286"/>
      <c r="T13" s="286"/>
      <c r="U13" s="286"/>
      <c r="V13" s="286"/>
      <c r="W13" s="50"/>
      <c r="X13" s="50">
        <v>18</v>
      </c>
      <c r="Y13" s="50"/>
      <c r="Z13" s="286"/>
      <c r="AA13" s="286"/>
      <c r="AB13" s="286"/>
      <c r="AC13" s="286"/>
      <c r="AD13" s="50"/>
    </row>
    <row r="14" spans="2:30" ht="30" customHeight="1">
      <c r="B14" s="50">
        <v>9</v>
      </c>
      <c r="C14" s="50"/>
      <c r="D14" s="286"/>
      <c r="E14" s="286"/>
      <c r="F14" s="286"/>
      <c r="G14" s="286"/>
      <c r="H14" s="50"/>
      <c r="I14" s="50">
        <v>19</v>
      </c>
      <c r="J14" s="50"/>
      <c r="K14" s="286"/>
      <c r="L14" s="286"/>
      <c r="M14" s="286"/>
      <c r="N14" s="286"/>
      <c r="O14" s="50"/>
      <c r="Q14" s="50">
        <v>9</v>
      </c>
      <c r="R14" s="50"/>
      <c r="S14" s="286"/>
      <c r="T14" s="286"/>
      <c r="U14" s="286"/>
      <c r="V14" s="286"/>
      <c r="W14" s="50"/>
      <c r="X14" s="50">
        <v>19</v>
      </c>
      <c r="Y14" s="50"/>
      <c r="Z14" s="299"/>
      <c r="AA14" s="300"/>
      <c r="AB14" s="300"/>
      <c r="AC14" s="301"/>
      <c r="AD14" s="50"/>
    </row>
    <row r="15" spans="2:30" ht="30" customHeight="1">
      <c r="B15" s="50">
        <v>10</v>
      </c>
      <c r="C15" s="50"/>
      <c r="D15" s="286"/>
      <c r="E15" s="286"/>
      <c r="F15" s="286"/>
      <c r="G15" s="286"/>
      <c r="H15" s="50"/>
      <c r="I15" s="50">
        <v>20</v>
      </c>
      <c r="J15" s="50"/>
      <c r="K15" s="286"/>
      <c r="L15" s="286"/>
      <c r="M15" s="286"/>
      <c r="N15" s="286"/>
      <c r="O15" s="50"/>
      <c r="Q15" s="50">
        <v>10</v>
      </c>
      <c r="R15" s="50"/>
      <c r="S15" s="299"/>
      <c r="T15" s="300"/>
      <c r="U15" s="300"/>
      <c r="V15" s="301"/>
      <c r="W15" s="50"/>
      <c r="X15" s="50">
        <v>20</v>
      </c>
      <c r="Y15" s="50"/>
      <c r="Z15" s="286"/>
      <c r="AA15" s="286"/>
      <c r="AB15" s="286"/>
      <c r="AC15" s="286"/>
      <c r="AD15" s="50"/>
    </row>
    <row r="16" spans="2:30" ht="19.5" customHeight="1">
      <c r="B16" s="288"/>
      <c r="C16" s="288"/>
      <c r="D16" s="288" t="s">
        <v>65</v>
      </c>
      <c r="E16" s="288"/>
      <c r="F16" s="288" t="s">
        <v>66</v>
      </c>
      <c r="G16" s="288"/>
      <c r="H16" s="288" t="s">
        <v>67</v>
      </c>
      <c r="I16" s="288"/>
      <c r="J16" s="288"/>
      <c r="K16" s="290"/>
      <c r="L16" s="291"/>
      <c r="M16" s="291"/>
      <c r="N16" s="291"/>
      <c r="O16" s="292"/>
      <c r="Q16" s="288"/>
      <c r="R16" s="288"/>
      <c r="S16" s="288" t="s">
        <v>65</v>
      </c>
      <c r="T16" s="288"/>
      <c r="U16" s="288" t="s">
        <v>66</v>
      </c>
      <c r="V16" s="288"/>
      <c r="W16" s="288" t="s">
        <v>67</v>
      </c>
      <c r="X16" s="288"/>
      <c r="Y16" s="288"/>
      <c r="Z16" s="290"/>
      <c r="AA16" s="291"/>
      <c r="AB16" s="291"/>
      <c r="AC16" s="291"/>
      <c r="AD16" s="292"/>
    </row>
    <row r="17" spans="2:30" ht="19.5" customHeight="1">
      <c r="B17" s="288" t="s">
        <v>68</v>
      </c>
      <c r="C17" s="288"/>
      <c r="D17" s="288"/>
      <c r="E17" s="288"/>
      <c r="F17" s="288"/>
      <c r="G17" s="288"/>
      <c r="H17" s="288"/>
      <c r="I17" s="288"/>
      <c r="J17" s="288"/>
      <c r="K17" s="293"/>
      <c r="L17" s="294"/>
      <c r="M17" s="294"/>
      <c r="N17" s="294"/>
      <c r="O17" s="295"/>
      <c r="Q17" s="288" t="s">
        <v>68</v>
      </c>
      <c r="R17" s="288"/>
      <c r="S17" s="288"/>
      <c r="T17" s="288"/>
      <c r="U17" s="288"/>
      <c r="V17" s="288"/>
      <c r="W17" s="288"/>
      <c r="X17" s="288"/>
      <c r="Y17" s="288"/>
      <c r="Z17" s="293"/>
      <c r="AA17" s="294"/>
      <c r="AB17" s="294"/>
      <c r="AC17" s="294"/>
      <c r="AD17" s="295"/>
    </row>
    <row r="18" spans="2:30" ht="19.5" customHeight="1">
      <c r="B18" s="288" t="s">
        <v>69</v>
      </c>
      <c r="C18" s="288"/>
      <c r="D18" s="288"/>
      <c r="E18" s="288"/>
      <c r="F18" s="288"/>
      <c r="G18" s="288"/>
      <c r="H18" s="288"/>
      <c r="I18" s="288"/>
      <c r="J18" s="288"/>
      <c r="K18" s="293"/>
      <c r="L18" s="294"/>
      <c r="M18" s="294"/>
      <c r="N18" s="294"/>
      <c r="O18" s="295"/>
      <c r="Q18" s="288" t="s">
        <v>69</v>
      </c>
      <c r="R18" s="288"/>
      <c r="S18" s="288"/>
      <c r="T18" s="288"/>
      <c r="U18" s="288"/>
      <c r="V18" s="288"/>
      <c r="W18" s="288"/>
      <c r="X18" s="288"/>
      <c r="Y18" s="288"/>
      <c r="Z18" s="293"/>
      <c r="AA18" s="294"/>
      <c r="AB18" s="294"/>
      <c r="AC18" s="294"/>
      <c r="AD18" s="295"/>
    </row>
    <row r="19" spans="2:30" ht="19.5" customHeight="1">
      <c r="B19" s="288" t="s">
        <v>70</v>
      </c>
      <c r="C19" s="288"/>
      <c r="D19" s="287"/>
      <c r="E19" s="288"/>
      <c r="F19" s="288"/>
      <c r="G19" s="288"/>
      <c r="H19" s="288"/>
      <c r="I19" s="288"/>
      <c r="J19" s="288"/>
      <c r="K19" s="293"/>
      <c r="L19" s="294"/>
      <c r="M19" s="294"/>
      <c r="N19" s="294"/>
      <c r="O19" s="295"/>
      <c r="Q19" s="288" t="s">
        <v>70</v>
      </c>
      <c r="R19" s="288"/>
      <c r="S19" s="287"/>
      <c r="T19" s="288"/>
      <c r="U19" s="288"/>
      <c r="V19" s="288"/>
      <c r="W19" s="288"/>
      <c r="X19" s="288"/>
      <c r="Y19" s="288"/>
      <c r="Z19" s="293"/>
      <c r="AA19" s="294"/>
      <c r="AB19" s="294"/>
      <c r="AC19" s="294"/>
      <c r="AD19" s="295"/>
    </row>
    <row r="20" spans="2:30" ht="19.5" customHeight="1">
      <c r="B20" s="288" t="s">
        <v>71</v>
      </c>
      <c r="C20" s="288"/>
      <c r="D20" s="289"/>
      <c r="E20" s="288"/>
      <c r="F20" s="288"/>
      <c r="G20" s="288"/>
      <c r="H20" s="288"/>
      <c r="I20" s="288"/>
      <c r="J20" s="288"/>
      <c r="K20" s="296"/>
      <c r="L20" s="297"/>
      <c r="M20" s="297"/>
      <c r="N20" s="297"/>
      <c r="O20" s="298"/>
      <c r="Q20" s="288" t="s">
        <v>71</v>
      </c>
      <c r="R20" s="288"/>
      <c r="S20" s="289"/>
      <c r="T20" s="288"/>
      <c r="U20" s="288"/>
      <c r="V20" s="288"/>
      <c r="W20" s="288"/>
      <c r="X20" s="288"/>
      <c r="Y20" s="288"/>
      <c r="Z20" s="296"/>
      <c r="AA20" s="297"/>
      <c r="AB20" s="297"/>
      <c r="AC20" s="297"/>
      <c r="AD20" s="298"/>
    </row>
  </sheetData>
  <mergeCells count="104">
    <mergeCell ref="Z16:AD20"/>
    <mergeCell ref="W20:Y20"/>
    <mergeCell ref="B20:C20"/>
    <mergeCell ref="D20:E20"/>
    <mergeCell ref="F20:G20"/>
    <mergeCell ref="H20:J20"/>
    <mergeCell ref="K16:O20"/>
    <mergeCell ref="Q20:R20"/>
    <mergeCell ref="S20:T20"/>
    <mergeCell ref="U20:V20"/>
    <mergeCell ref="Q19:R19"/>
    <mergeCell ref="W19:Y19"/>
    <mergeCell ref="B19:C19"/>
    <mergeCell ref="D19:E19"/>
    <mergeCell ref="F19:G19"/>
    <mergeCell ref="H19:J19"/>
    <mergeCell ref="S19:T19"/>
    <mergeCell ref="U19:V19"/>
    <mergeCell ref="W18:Y18"/>
    <mergeCell ref="B18:C18"/>
    <mergeCell ref="D18:E18"/>
    <mergeCell ref="F18:G18"/>
    <mergeCell ref="H18:J18"/>
    <mergeCell ref="Q18:R18"/>
    <mergeCell ref="S18:T18"/>
    <mergeCell ref="U18:V18"/>
    <mergeCell ref="Q17:R17"/>
    <mergeCell ref="S17:T17"/>
    <mergeCell ref="U17:V17"/>
    <mergeCell ref="W17:Y17"/>
    <mergeCell ref="B17:C17"/>
    <mergeCell ref="D17:E17"/>
    <mergeCell ref="F17:G17"/>
    <mergeCell ref="H17:J17"/>
    <mergeCell ref="Q16:R16"/>
    <mergeCell ref="S16:T16"/>
    <mergeCell ref="U16:V16"/>
    <mergeCell ref="W16:Y16"/>
    <mergeCell ref="B16:C16"/>
    <mergeCell ref="D16:E16"/>
    <mergeCell ref="F16:G16"/>
    <mergeCell ref="H16:J16"/>
    <mergeCell ref="K14:N14"/>
    <mergeCell ref="S14:V14"/>
    <mergeCell ref="Z14:AC14"/>
    <mergeCell ref="D15:G15"/>
    <mergeCell ref="K15:N15"/>
    <mergeCell ref="S15:V15"/>
    <mergeCell ref="Z15:AC15"/>
    <mergeCell ref="D13:G13"/>
    <mergeCell ref="K13:N13"/>
    <mergeCell ref="S13:V13"/>
    <mergeCell ref="Z13:AC13"/>
    <mergeCell ref="K11:N11"/>
    <mergeCell ref="S11:V11"/>
    <mergeCell ref="Z11:AC11"/>
    <mergeCell ref="D12:G12"/>
    <mergeCell ref="K12:N12"/>
    <mergeCell ref="S12:V12"/>
    <mergeCell ref="Z12:AC12"/>
    <mergeCell ref="D9:G9"/>
    <mergeCell ref="D14:G14"/>
    <mergeCell ref="S9:V9"/>
    <mergeCell ref="Z9:AC9"/>
    <mergeCell ref="K9:N9"/>
    <mergeCell ref="K10:N10"/>
    <mergeCell ref="D10:G10"/>
    <mergeCell ref="D11:G11"/>
    <mergeCell ref="S10:V10"/>
    <mergeCell ref="Z10:AC10"/>
    <mergeCell ref="S7:V7"/>
    <mergeCell ref="Z7:AC7"/>
    <mergeCell ref="K7:N7"/>
    <mergeCell ref="D8:G8"/>
    <mergeCell ref="D7:G7"/>
    <mergeCell ref="S8:V8"/>
    <mergeCell ref="Z8:AC8"/>
    <mergeCell ref="K8:N8"/>
    <mergeCell ref="K6:N6"/>
    <mergeCell ref="S6:V6"/>
    <mergeCell ref="Z6:AC6"/>
    <mergeCell ref="D6:G6"/>
    <mergeCell ref="D5:G5"/>
    <mergeCell ref="K5:N5"/>
    <mergeCell ref="S5:V5"/>
    <mergeCell ref="Z5:AC5"/>
    <mergeCell ref="Q3:R3"/>
    <mergeCell ref="S3:W3"/>
    <mergeCell ref="X3:Y3"/>
    <mergeCell ref="Z3:AD3"/>
    <mergeCell ref="B3:C3"/>
    <mergeCell ref="D3:H3"/>
    <mergeCell ref="I3:J3"/>
    <mergeCell ref="K3:O3"/>
    <mergeCell ref="B4:O4"/>
    <mergeCell ref="Q4:AD4"/>
    <mergeCell ref="B2:C2"/>
    <mergeCell ref="D2:H2"/>
    <mergeCell ref="I2:J2"/>
    <mergeCell ref="K2:O2"/>
    <mergeCell ref="Q2:R2"/>
    <mergeCell ref="S2:W2"/>
    <mergeCell ref="X2:Y2"/>
    <mergeCell ref="Z2:AD2"/>
  </mergeCells>
  <printOptions horizontalCentered="1" verticalCentered="1"/>
  <pageMargins left="0.39305555555555555" right="0.39305555555555555" top="1.1805555555555556" bottom="1.1805555555555556" header="0.5118055555555556" footer="0.5506944444444445"/>
  <pageSetup horizontalDpi="300" verticalDpi="300" orientation="landscape" paperSize="9" scale="77"/>
  <headerFooter alignWithMargins="0">
    <oddHeader>&amp;L&amp;20メンバー変更用紙&amp;R&amp;20メンバー変更用紙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18"/>
  <sheetViews>
    <sheetView workbookViewId="0" topLeftCell="A1">
      <selection activeCell="N2" sqref="N2"/>
    </sheetView>
  </sheetViews>
  <sheetFormatPr defaultColWidth="9.00390625" defaultRowHeight="13.5"/>
  <cols>
    <col min="1" max="1" width="9.00390625" style="56" bestFit="1" customWidth="1"/>
    <col min="2" max="14" width="4.625" style="56" customWidth="1"/>
    <col min="15" max="16384" width="9.00390625" style="56" bestFit="1" customWidth="1"/>
  </cols>
  <sheetData>
    <row r="2" spans="2:9" s="52" customFormat="1" ht="57" customHeight="1">
      <c r="B2" s="53"/>
      <c r="C2" s="54"/>
      <c r="D2" s="54"/>
      <c r="E2" s="54"/>
      <c r="F2" s="54"/>
      <c r="G2" s="54"/>
      <c r="H2" s="54"/>
      <c r="I2" s="55"/>
    </row>
    <row r="3" spans="1:9" ht="15" customHeight="1">
      <c r="A3" s="95"/>
      <c r="B3" s="94"/>
      <c r="C3" s="93"/>
      <c r="D3" s="92"/>
      <c r="E3" s="93"/>
      <c r="F3" s="93"/>
      <c r="G3" s="92"/>
      <c r="H3" s="92"/>
      <c r="I3" s="91"/>
    </row>
    <row r="4" spans="1:9" ht="15" customHeight="1">
      <c r="A4" s="88"/>
      <c r="B4" s="87"/>
      <c r="C4" s="85"/>
      <c r="D4" s="86"/>
      <c r="E4" s="86"/>
      <c r="F4" s="85"/>
      <c r="G4" s="86"/>
      <c r="H4" s="85"/>
      <c r="I4" s="89"/>
    </row>
    <row r="5" spans="1:9" ht="15" customHeight="1">
      <c r="A5" s="88"/>
      <c r="B5" s="90"/>
      <c r="C5" s="86"/>
      <c r="D5" s="85"/>
      <c r="E5" s="86"/>
      <c r="F5" s="85"/>
      <c r="G5" s="85"/>
      <c r="H5" s="86"/>
      <c r="I5" s="84"/>
    </row>
    <row r="6" spans="1:9" ht="15" customHeight="1">
      <c r="A6" s="88"/>
      <c r="B6" s="90"/>
      <c r="C6" s="85"/>
      <c r="D6" s="86"/>
      <c r="E6" s="85"/>
      <c r="F6" s="86"/>
      <c r="G6" s="85"/>
      <c r="H6" s="85"/>
      <c r="I6" s="89"/>
    </row>
    <row r="7" spans="1:9" ht="15" customHeight="1">
      <c r="A7" s="88"/>
      <c r="B7" s="87"/>
      <c r="C7" s="85"/>
      <c r="D7" s="85"/>
      <c r="E7" s="85"/>
      <c r="F7" s="86"/>
      <c r="G7" s="86"/>
      <c r="H7" s="86"/>
      <c r="I7" s="89"/>
    </row>
    <row r="8" spans="1:9" ht="15" customHeight="1">
      <c r="A8" s="88"/>
      <c r="B8" s="90"/>
      <c r="C8" s="86"/>
      <c r="D8" s="85"/>
      <c r="E8" s="85"/>
      <c r="F8" s="85"/>
      <c r="G8" s="85"/>
      <c r="H8" s="86"/>
      <c r="I8" s="89"/>
    </row>
    <row r="9" spans="1:9" ht="15" customHeight="1">
      <c r="A9" s="88"/>
      <c r="B9" s="87"/>
      <c r="C9" s="86"/>
      <c r="D9" s="85"/>
      <c r="E9" s="86"/>
      <c r="F9" s="86"/>
      <c r="G9" s="85"/>
      <c r="H9" s="85"/>
      <c r="I9" s="89"/>
    </row>
    <row r="10" spans="1:9" ht="15" customHeight="1">
      <c r="A10" s="88"/>
      <c r="B10" s="87"/>
      <c r="C10" s="86"/>
      <c r="D10" s="86"/>
      <c r="E10" s="85"/>
      <c r="F10" s="86"/>
      <c r="G10" s="86"/>
      <c r="H10" s="85"/>
      <c r="I10" s="84"/>
    </row>
    <row r="11" spans="1:9" ht="15" customHeight="1">
      <c r="A11" s="88"/>
      <c r="B11" s="90"/>
      <c r="C11" s="85"/>
      <c r="D11" s="85"/>
      <c r="E11" s="86"/>
      <c r="F11" s="85"/>
      <c r="G11" s="85"/>
      <c r="H11" s="85"/>
      <c r="I11" s="84"/>
    </row>
    <row r="12" spans="1:9" ht="15" customHeight="1">
      <c r="A12" s="88"/>
      <c r="B12" s="90"/>
      <c r="C12" s="86"/>
      <c r="D12" s="86"/>
      <c r="E12" s="86"/>
      <c r="F12" s="85"/>
      <c r="G12" s="85"/>
      <c r="H12" s="85"/>
      <c r="I12" s="84"/>
    </row>
    <row r="13" spans="1:9" ht="15" customHeight="1">
      <c r="A13" s="88"/>
      <c r="B13" s="87"/>
      <c r="C13" s="85"/>
      <c r="D13" s="85"/>
      <c r="E13" s="85"/>
      <c r="F13" s="86"/>
      <c r="G13" s="86"/>
      <c r="H13" s="86"/>
      <c r="I13" s="89"/>
    </row>
    <row r="14" spans="1:9" ht="15" customHeight="1">
      <c r="A14" s="88"/>
      <c r="B14" s="87"/>
      <c r="C14" s="86"/>
      <c r="D14" s="86"/>
      <c r="E14" s="86"/>
      <c r="F14" s="85"/>
      <c r="G14" s="86"/>
      <c r="H14" s="85"/>
      <c r="I14" s="84"/>
    </row>
    <row r="15" spans="1:9" ht="15" customHeight="1">
      <c r="A15" s="88"/>
      <c r="B15" s="87"/>
      <c r="C15" s="85"/>
      <c r="D15" s="86"/>
      <c r="E15" s="85"/>
      <c r="F15" s="86"/>
      <c r="G15" s="85"/>
      <c r="H15" s="86"/>
      <c r="I15" s="89"/>
    </row>
    <row r="16" spans="1:9" ht="15" customHeight="1">
      <c r="A16" s="88"/>
      <c r="B16" s="87"/>
      <c r="C16" s="85"/>
      <c r="D16" s="85"/>
      <c r="E16" s="85"/>
      <c r="F16" s="86"/>
      <c r="G16" s="86"/>
      <c r="H16" s="85"/>
      <c r="I16" s="84"/>
    </row>
    <row r="17" spans="1:9" ht="15" customHeight="1">
      <c r="A17" s="83"/>
      <c r="B17" s="82"/>
      <c r="C17" s="81"/>
      <c r="D17" s="81"/>
      <c r="E17" s="80"/>
      <c r="F17" s="81"/>
      <c r="G17" s="81"/>
      <c r="H17" s="80"/>
      <c r="I17" s="79"/>
    </row>
    <row r="18" spans="1:9" ht="13.5">
      <c r="A18" s="56" t="s">
        <v>77</v>
      </c>
      <c r="B18" s="56">
        <f aca="true" t="shared" si="0" ref="B18:I18">SUM(B3:B17)</f>
        <v>0</v>
      </c>
      <c r="C18" s="56">
        <f t="shared" si="0"/>
        <v>0</v>
      </c>
      <c r="D18" s="56">
        <f t="shared" si="0"/>
        <v>0</v>
      </c>
      <c r="E18" s="56">
        <f t="shared" si="0"/>
        <v>0</v>
      </c>
      <c r="F18" s="56">
        <f t="shared" si="0"/>
        <v>0</v>
      </c>
      <c r="G18" s="56">
        <f t="shared" si="0"/>
        <v>0</v>
      </c>
      <c r="H18" s="56">
        <f t="shared" si="0"/>
        <v>0</v>
      </c>
      <c r="I18" s="56">
        <f t="shared" si="0"/>
        <v>0</v>
      </c>
    </row>
  </sheetData>
  <printOptions/>
  <pageMargins left="0.75" right="0.75" top="1" bottom="1" header="0.5118055555555556" footer="0.5118055555555556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BW22"/>
  <sheetViews>
    <sheetView workbookViewId="0" topLeftCell="A1">
      <selection activeCell="C8" sqref="C8:U9"/>
    </sheetView>
  </sheetViews>
  <sheetFormatPr defaultColWidth="9.00390625" defaultRowHeight="13.5"/>
  <cols>
    <col min="1" max="2" width="2.00390625" style="6" customWidth="1"/>
    <col min="3" max="3" width="1.4921875" style="6" customWidth="1"/>
    <col min="4" max="9" width="2.00390625" style="6" customWidth="1"/>
    <col min="10" max="10" width="0.5" style="6" customWidth="1"/>
    <col min="11" max="17" width="2.00390625" style="6" customWidth="1"/>
    <col min="18" max="18" width="0.875" style="6" customWidth="1"/>
    <col min="19" max="39" width="2.00390625" style="6" customWidth="1"/>
    <col min="40" max="40" width="1.00390625" style="6" customWidth="1"/>
    <col min="41" max="41" width="0.74609375" style="6" customWidth="1"/>
    <col min="42" max="46" width="2.00390625" style="6" customWidth="1"/>
    <col min="47" max="47" width="0.37109375" style="6" customWidth="1"/>
    <col min="48" max="50" width="2.00390625" style="6" customWidth="1"/>
    <col min="51" max="51" width="1.625" style="6" customWidth="1"/>
    <col min="52" max="52" width="2.00390625" style="6" hidden="1" customWidth="1"/>
    <col min="53" max="54" width="2.00390625" style="6" customWidth="1"/>
    <col min="55" max="55" width="0.5" style="6" customWidth="1"/>
    <col min="56" max="56" width="2.00390625" style="6" customWidth="1"/>
    <col min="57" max="57" width="0.2421875" style="6" customWidth="1"/>
    <col min="58" max="58" width="0.6171875" style="6" customWidth="1"/>
    <col min="59" max="73" width="2.00390625" style="6" customWidth="1"/>
    <col min="74" max="74" width="2.00390625" style="6" hidden="1" customWidth="1"/>
    <col min="75" max="16384" width="2.00390625" style="6" customWidth="1"/>
  </cols>
  <sheetData>
    <row r="1" ht="3" customHeight="1"/>
    <row r="2" spans="1:75" ht="37.5" customHeight="1">
      <c r="A2" s="306" t="s">
        <v>78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6"/>
      <c r="BD2" s="306"/>
      <c r="BE2" s="306"/>
      <c r="BF2" s="306"/>
      <c r="BG2" s="306"/>
      <c r="BH2" s="306"/>
      <c r="BI2" s="306"/>
      <c r="BJ2" s="306"/>
      <c r="BK2" s="306"/>
      <c r="BL2" s="306"/>
      <c r="BM2" s="306"/>
      <c r="BN2" s="306"/>
      <c r="BO2" s="306"/>
      <c r="BP2" s="306"/>
      <c r="BQ2" s="306"/>
      <c r="BR2" s="306"/>
      <c r="BS2" s="306"/>
      <c r="BT2" s="306"/>
      <c r="BU2" s="306"/>
      <c r="BV2" s="306"/>
      <c r="BW2" s="306"/>
    </row>
    <row r="3" ht="24">
      <c r="AQ3" s="7"/>
    </row>
    <row r="4" ht="3.75" customHeight="1"/>
    <row r="5" spans="1:74" ht="24" customHeight="1">
      <c r="A5" s="8"/>
      <c r="B5" s="9" t="s">
        <v>79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383" t="s">
        <v>80</v>
      </c>
      <c r="AK5" s="383"/>
      <c r="AL5" s="383"/>
      <c r="AM5" s="383"/>
      <c r="AN5" s="383"/>
      <c r="AO5" s="383"/>
      <c r="AP5" s="383"/>
      <c r="AQ5" s="383"/>
      <c r="AR5" s="383"/>
      <c r="AS5" s="383"/>
      <c r="AT5" s="383"/>
      <c r="AU5" s="383"/>
      <c r="AV5" s="383"/>
      <c r="AW5" s="294"/>
      <c r="AX5" s="294"/>
      <c r="AY5" s="294"/>
      <c r="AZ5" s="294"/>
      <c r="BA5" s="294"/>
      <c r="BB5" s="294"/>
      <c r="BC5" s="294"/>
      <c r="BD5" s="294"/>
      <c r="BE5" s="294"/>
      <c r="BF5" s="294"/>
      <c r="BG5" s="294"/>
      <c r="BH5" s="294"/>
      <c r="BI5" s="294"/>
      <c r="BJ5" s="294"/>
      <c r="BK5" s="294"/>
      <c r="BL5" s="294"/>
      <c r="BM5" s="294"/>
      <c r="BN5" s="294"/>
      <c r="BO5" s="294"/>
      <c r="BP5" s="294"/>
      <c r="BQ5" s="294"/>
      <c r="BR5" s="294"/>
      <c r="BS5" s="294"/>
      <c r="BT5" s="294"/>
      <c r="BU5" s="294"/>
      <c r="BV5" s="294"/>
    </row>
    <row r="6" spans="1:74" ht="24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84" t="s">
        <v>81</v>
      </c>
      <c r="AK6" s="384"/>
      <c r="AL6" s="384"/>
      <c r="AM6" s="384"/>
      <c r="AN6" s="384"/>
      <c r="AO6" s="384"/>
      <c r="AP6" s="384"/>
      <c r="AQ6" s="384"/>
      <c r="AR6" s="384"/>
      <c r="AS6" s="384"/>
      <c r="AT6" s="384"/>
      <c r="AU6" s="384"/>
      <c r="AV6" s="384"/>
      <c r="AW6" s="294"/>
      <c r="AX6" s="294"/>
      <c r="AY6" s="294"/>
      <c r="AZ6" s="294"/>
      <c r="BA6" s="294"/>
      <c r="BB6" s="294"/>
      <c r="BC6" s="294"/>
      <c r="BD6" s="294"/>
      <c r="BE6" s="294"/>
      <c r="BF6" s="294"/>
      <c r="BG6" s="294"/>
      <c r="BH6" s="294"/>
      <c r="BI6" s="294"/>
      <c r="BJ6" s="294"/>
      <c r="BK6" s="294"/>
      <c r="BL6" s="294"/>
      <c r="BM6" s="294"/>
      <c r="BN6" s="294"/>
      <c r="BO6" s="294"/>
      <c r="BP6" s="294"/>
      <c r="BQ6" s="294"/>
      <c r="BR6" s="294"/>
      <c r="BS6" s="294"/>
      <c r="BT6" s="294"/>
      <c r="BU6" s="294"/>
      <c r="BV6" s="294"/>
    </row>
    <row r="7" spans="1:75" ht="22.5" customHeight="1">
      <c r="A7" s="380" t="s">
        <v>82</v>
      </c>
      <c r="B7" s="356"/>
      <c r="C7" s="356"/>
      <c r="D7" s="356"/>
      <c r="E7" s="357"/>
      <c r="F7" s="381">
        <v>40089</v>
      </c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82">
        <v>11</v>
      </c>
      <c r="R7" s="382"/>
      <c r="S7" s="354" t="s">
        <v>83</v>
      </c>
      <c r="T7" s="354"/>
      <c r="U7" s="377" t="s">
        <v>84</v>
      </c>
      <c r="V7" s="377"/>
      <c r="W7" s="354"/>
      <c r="X7" s="354"/>
      <c r="Y7" s="354" t="s">
        <v>85</v>
      </c>
      <c r="Z7" s="354"/>
      <c r="AA7" s="354"/>
      <c r="AB7" s="354"/>
      <c r="AC7" s="354"/>
      <c r="AD7" s="354"/>
      <c r="AE7" s="354"/>
      <c r="AF7" s="357" t="s">
        <v>86</v>
      </c>
      <c r="AG7" s="378"/>
      <c r="AH7" s="378"/>
      <c r="AI7" s="378"/>
      <c r="AJ7" s="378"/>
      <c r="AK7" s="379"/>
      <c r="AL7" s="353" t="s">
        <v>87</v>
      </c>
      <c r="AM7" s="354"/>
      <c r="AN7" s="354"/>
      <c r="AO7" s="354"/>
      <c r="AP7" s="354"/>
      <c r="AQ7" s="354"/>
      <c r="AR7" s="354"/>
      <c r="AS7" s="354"/>
      <c r="AT7" s="354"/>
      <c r="AU7" s="354"/>
      <c r="AV7" s="354"/>
      <c r="AW7" s="354"/>
      <c r="AX7" s="354"/>
      <c r="AY7" s="355"/>
      <c r="AZ7" s="356" t="s">
        <v>88</v>
      </c>
      <c r="BA7" s="356"/>
      <c r="BB7" s="356"/>
      <c r="BC7" s="356"/>
      <c r="BD7" s="357"/>
      <c r="BE7" s="353" t="s">
        <v>89</v>
      </c>
      <c r="BF7" s="354"/>
      <c r="BG7" s="354"/>
      <c r="BH7" s="354"/>
      <c r="BI7" s="354"/>
      <c r="BJ7" s="354"/>
      <c r="BK7" s="354"/>
      <c r="BL7" s="354"/>
      <c r="BM7" s="354"/>
      <c r="BN7" s="354"/>
      <c r="BO7" s="354"/>
      <c r="BP7" s="354"/>
      <c r="BQ7" s="354"/>
      <c r="BR7" s="354"/>
      <c r="BS7" s="354"/>
      <c r="BT7" s="354"/>
      <c r="BU7" s="354"/>
      <c r="BV7" s="358"/>
      <c r="BW7" s="12"/>
    </row>
    <row r="8" spans="1:75" ht="20.25" customHeight="1">
      <c r="A8" s="13"/>
      <c r="B8" s="14"/>
      <c r="C8" s="359" t="s">
        <v>90</v>
      </c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14"/>
      <c r="W8" s="15"/>
      <c r="X8" s="361">
        <f>AD8+AD9</f>
        <v>6</v>
      </c>
      <c r="Y8" s="362"/>
      <c r="Z8" s="362"/>
      <c r="AA8" s="362"/>
      <c r="AB8" s="362"/>
      <c r="AC8" s="363"/>
      <c r="AD8" s="367">
        <v>2</v>
      </c>
      <c r="AE8" s="367"/>
      <c r="AF8" s="367"/>
      <c r="AG8" s="368"/>
      <c r="AH8" s="369" t="s">
        <v>91</v>
      </c>
      <c r="AI8" s="370"/>
      <c r="AJ8" s="370"/>
      <c r="AK8" s="370"/>
      <c r="AL8" s="370"/>
      <c r="AM8" s="370"/>
      <c r="AN8" s="370"/>
      <c r="AO8" s="371"/>
      <c r="AP8" s="349">
        <v>0</v>
      </c>
      <c r="AQ8" s="347"/>
      <c r="AR8" s="347"/>
      <c r="AS8" s="347"/>
      <c r="AT8" s="372">
        <f>AP8+AP9</f>
        <v>0</v>
      </c>
      <c r="AU8" s="373"/>
      <c r="AV8" s="373"/>
      <c r="AW8" s="373"/>
      <c r="AX8" s="373"/>
      <c r="AY8" s="374"/>
      <c r="AZ8" s="16"/>
      <c r="BA8" s="13"/>
      <c r="BB8" s="359" t="s">
        <v>92</v>
      </c>
      <c r="BC8" s="359"/>
      <c r="BD8" s="359"/>
      <c r="BE8" s="359"/>
      <c r="BF8" s="359"/>
      <c r="BG8" s="359"/>
      <c r="BH8" s="359"/>
      <c r="BI8" s="359"/>
      <c r="BJ8" s="359"/>
      <c r="BK8" s="359"/>
      <c r="BL8" s="359"/>
      <c r="BM8" s="359"/>
      <c r="BN8" s="359"/>
      <c r="BO8" s="359"/>
      <c r="BP8" s="359"/>
      <c r="BQ8" s="359"/>
      <c r="BR8" s="359"/>
      <c r="BS8" s="359"/>
      <c r="BT8" s="359"/>
      <c r="BU8" s="17"/>
      <c r="BV8" s="18"/>
      <c r="BW8" s="12"/>
    </row>
    <row r="9" spans="1:75" ht="18" customHeight="1">
      <c r="A9" s="19"/>
      <c r="B9" s="18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18"/>
      <c r="W9" s="20"/>
      <c r="X9" s="364"/>
      <c r="Y9" s="365"/>
      <c r="Z9" s="365"/>
      <c r="AA9" s="365"/>
      <c r="AB9" s="365"/>
      <c r="AC9" s="366"/>
      <c r="AD9" s="347">
        <v>4</v>
      </c>
      <c r="AE9" s="347"/>
      <c r="AF9" s="347"/>
      <c r="AG9" s="348"/>
      <c r="AH9" s="317" t="s">
        <v>93</v>
      </c>
      <c r="AI9" s="314"/>
      <c r="AJ9" s="314"/>
      <c r="AK9" s="314"/>
      <c r="AL9" s="314"/>
      <c r="AM9" s="314"/>
      <c r="AN9" s="314"/>
      <c r="AO9" s="315"/>
      <c r="AP9" s="349">
        <v>0</v>
      </c>
      <c r="AQ9" s="347"/>
      <c r="AR9" s="347"/>
      <c r="AS9" s="347"/>
      <c r="AT9" s="375"/>
      <c r="AU9" s="365"/>
      <c r="AV9" s="365"/>
      <c r="AW9" s="365"/>
      <c r="AX9" s="365"/>
      <c r="AY9" s="376"/>
      <c r="AZ9" s="16"/>
      <c r="BA9" s="19"/>
      <c r="BB9" s="360"/>
      <c r="BC9" s="360"/>
      <c r="BD9" s="360"/>
      <c r="BE9" s="360"/>
      <c r="BF9" s="360"/>
      <c r="BG9" s="360"/>
      <c r="BH9" s="360"/>
      <c r="BI9" s="360"/>
      <c r="BJ9" s="360"/>
      <c r="BK9" s="360"/>
      <c r="BL9" s="360"/>
      <c r="BM9" s="360"/>
      <c r="BN9" s="360"/>
      <c r="BO9" s="360"/>
      <c r="BP9" s="360"/>
      <c r="BQ9" s="360"/>
      <c r="BR9" s="360"/>
      <c r="BS9" s="360"/>
      <c r="BT9" s="360"/>
      <c r="BU9" s="21"/>
      <c r="BV9" s="18"/>
      <c r="BW9" s="12"/>
    </row>
    <row r="10" spans="1:75" ht="18" customHeigh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337"/>
      <c r="L10" s="337"/>
      <c r="M10" s="24" t="s">
        <v>94</v>
      </c>
      <c r="N10" s="23"/>
      <c r="O10" s="25"/>
      <c r="P10" s="25"/>
      <c r="Q10" s="25"/>
      <c r="R10" s="25"/>
      <c r="S10" s="23"/>
      <c r="T10" s="23"/>
      <c r="U10" s="23"/>
      <c r="V10" s="23"/>
      <c r="W10" s="26"/>
      <c r="X10" s="27"/>
      <c r="Y10" s="28"/>
      <c r="Z10" s="28"/>
      <c r="AA10" s="28"/>
      <c r="AB10" s="28"/>
      <c r="AC10" s="28"/>
      <c r="AD10" s="350">
        <f>COUNTIF(O45:BV45,"○")</f>
        <v>0</v>
      </c>
      <c r="AE10" s="350"/>
      <c r="AF10" s="350"/>
      <c r="AG10" s="351"/>
      <c r="AH10" s="319"/>
      <c r="AI10" s="319"/>
      <c r="AJ10" s="319"/>
      <c r="AK10" s="319"/>
      <c r="AL10" s="319"/>
      <c r="AM10" s="319"/>
      <c r="AN10" s="319"/>
      <c r="AO10" s="319"/>
      <c r="AP10" s="352">
        <f>COUNTIF(O46:BV46,"○")</f>
        <v>0</v>
      </c>
      <c r="AQ10" s="350"/>
      <c r="AR10" s="350"/>
      <c r="AS10" s="350"/>
      <c r="AT10" s="319"/>
      <c r="AU10" s="319"/>
      <c r="AV10" s="319"/>
      <c r="AW10" s="28"/>
      <c r="AX10" s="28"/>
      <c r="AY10" s="29"/>
      <c r="AZ10" s="22"/>
      <c r="BA10" s="22"/>
      <c r="BB10" s="23"/>
      <c r="BC10" s="23"/>
      <c r="BD10" s="23"/>
      <c r="BE10" s="23"/>
      <c r="BF10" s="23"/>
      <c r="BG10" s="23"/>
      <c r="BH10" s="23"/>
      <c r="BI10" s="23"/>
      <c r="BJ10" s="337"/>
      <c r="BK10" s="337"/>
      <c r="BL10" s="24" t="s">
        <v>94</v>
      </c>
      <c r="BM10" s="23"/>
      <c r="BN10" s="25"/>
      <c r="BO10" s="25"/>
      <c r="BP10" s="25"/>
      <c r="BQ10" s="25"/>
      <c r="BR10" s="23"/>
      <c r="BS10" s="23"/>
      <c r="BT10" s="23"/>
      <c r="BU10" s="26"/>
      <c r="BV10" s="23"/>
      <c r="BW10" s="12"/>
    </row>
    <row r="11" spans="1:75" ht="15" customHeight="1">
      <c r="A11" s="338" t="s">
        <v>5</v>
      </c>
      <c r="B11" s="339"/>
      <c r="C11" s="340"/>
      <c r="D11" s="341" t="s">
        <v>95</v>
      </c>
      <c r="E11" s="339"/>
      <c r="F11" s="339"/>
      <c r="G11" s="339"/>
      <c r="H11" s="339"/>
      <c r="I11" s="339"/>
      <c r="J11" s="340"/>
      <c r="K11" s="341" t="s">
        <v>96</v>
      </c>
      <c r="L11" s="342"/>
      <c r="M11" s="343" t="s">
        <v>97</v>
      </c>
      <c r="N11" s="339"/>
      <c r="O11" s="339"/>
      <c r="P11" s="339"/>
      <c r="Q11" s="339"/>
      <c r="R11" s="339"/>
      <c r="S11" s="340"/>
      <c r="T11" s="341" t="s">
        <v>98</v>
      </c>
      <c r="U11" s="339"/>
      <c r="V11" s="339"/>
      <c r="W11" s="339"/>
      <c r="X11" s="344"/>
      <c r="Y11" s="345" t="s">
        <v>99</v>
      </c>
      <c r="Z11" s="346"/>
      <c r="AA11" s="346"/>
      <c r="AB11" s="346"/>
      <c r="AC11" s="346"/>
      <c r="AD11" s="346"/>
      <c r="AE11" s="346"/>
      <c r="AF11" s="346"/>
      <c r="AG11" s="346"/>
      <c r="AH11" s="346"/>
      <c r="AI11" s="346"/>
      <c r="AJ11" s="346"/>
      <c r="AK11" s="346"/>
      <c r="AL11" s="346"/>
      <c r="AM11" s="346"/>
      <c r="AN11" s="346"/>
      <c r="AO11" s="346"/>
      <c r="AP11" s="346"/>
      <c r="AQ11" s="346"/>
      <c r="AR11" s="346"/>
      <c r="AS11" s="346"/>
      <c r="AT11" s="346"/>
      <c r="AU11" s="346"/>
      <c r="AV11" s="346"/>
      <c r="AW11" s="346"/>
      <c r="AX11" s="346"/>
      <c r="AY11" s="346"/>
      <c r="AZ11" s="346"/>
      <c r="BA11" s="346"/>
      <c r="BB11" s="346"/>
      <c r="BC11" s="346"/>
      <c r="BD11" s="346"/>
      <c r="BE11" s="346"/>
      <c r="BF11" s="346"/>
      <c r="BG11" s="346"/>
      <c r="BH11" s="346"/>
      <c r="BI11" s="346"/>
      <c r="BJ11" s="346"/>
      <c r="BK11" s="346"/>
      <c r="BL11" s="346"/>
      <c r="BM11" s="346"/>
      <c r="BN11" s="346"/>
      <c r="BO11" s="346"/>
      <c r="BP11" s="346"/>
      <c r="BQ11" s="346"/>
      <c r="BR11" s="346"/>
      <c r="BS11" s="346"/>
      <c r="BT11" s="346"/>
      <c r="BU11" s="346"/>
      <c r="BV11" s="346"/>
      <c r="BW11" s="12"/>
    </row>
    <row r="12" spans="1:75" ht="21" customHeight="1">
      <c r="A12" s="312">
        <v>33</v>
      </c>
      <c r="B12" s="287"/>
      <c r="C12" s="287"/>
      <c r="D12" s="313" t="s">
        <v>100</v>
      </c>
      <c r="E12" s="314"/>
      <c r="F12" s="314"/>
      <c r="G12" s="314"/>
      <c r="H12" s="314"/>
      <c r="I12" s="314"/>
      <c r="J12" s="314"/>
      <c r="K12" s="287">
        <v>11</v>
      </c>
      <c r="L12" s="307"/>
      <c r="M12" s="313" t="s">
        <v>101</v>
      </c>
      <c r="N12" s="314"/>
      <c r="O12" s="314"/>
      <c r="P12" s="314"/>
      <c r="Q12" s="314"/>
      <c r="R12" s="314"/>
      <c r="S12" s="314"/>
      <c r="T12" s="287">
        <v>1</v>
      </c>
      <c r="U12" s="307"/>
      <c r="V12" s="30" t="s">
        <v>12</v>
      </c>
      <c r="W12" s="309">
        <v>0</v>
      </c>
      <c r="X12" s="310"/>
      <c r="Y12" s="336" t="s">
        <v>5</v>
      </c>
      <c r="Z12" s="331"/>
      <c r="AA12" s="335"/>
      <c r="AB12" s="330" t="s">
        <v>102</v>
      </c>
      <c r="AC12" s="331"/>
      <c r="AD12" s="335"/>
      <c r="AE12" s="332" t="s">
        <v>96</v>
      </c>
      <c r="AF12" s="333"/>
      <c r="AG12" s="334"/>
      <c r="AH12" s="330" t="s">
        <v>103</v>
      </c>
      <c r="AI12" s="331"/>
      <c r="AJ12" s="331"/>
      <c r="AK12" s="331"/>
      <c r="AL12" s="331"/>
      <c r="AM12" s="331"/>
      <c r="AN12" s="331"/>
      <c r="AO12" s="335"/>
      <c r="AP12" s="330" t="s">
        <v>104</v>
      </c>
      <c r="AQ12" s="331"/>
      <c r="AR12" s="331"/>
      <c r="AS12" s="331"/>
      <c r="AT12" s="331"/>
      <c r="AU12" s="335"/>
      <c r="AV12" s="330" t="s">
        <v>105</v>
      </c>
      <c r="AW12" s="331"/>
      <c r="AX12" s="331"/>
      <c r="AY12" s="331"/>
      <c r="AZ12" s="331"/>
      <c r="BA12" s="331"/>
      <c r="BB12" s="331"/>
      <c r="BC12" s="331"/>
      <c r="BD12" s="331"/>
      <c r="BE12" s="331"/>
      <c r="BF12" s="335"/>
      <c r="BG12" s="330" t="s">
        <v>106</v>
      </c>
      <c r="BH12" s="331"/>
      <c r="BI12" s="331"/>
      <c r="BJ12" s="331"/>
      <c r="BK12" s="331"/>
      <c r="BL12" s="331"/>
      <c r="BM12" s="331"/>
      <c r="BN12" s="331"/>
      <c r="BO12" s="331"/>
      <c r="BP12" s="331"/>
      <c r="BQ12" s="331"/>
      <c r="BR12" s="331"/>
      <c r="BS12" s="331"/>
      <c r="BT12" s="331"/>
      <c r="BU12" s="331"/>
      <c r="BV12" s="331"/>
      <c r="BW12" s="12"/>
    </row>
    <row r="13" spans="1:75" ht="21" customHeight="1">
      <c r="A13" s="312">
        <v>44</v>
      </c>
      <c r="B13" s="287"/>
      <c r="C13" s="287"/>
      <c r="D13" s="313" t="s">
        <v>100</v>
      </c>
      <c r="E13" s="314"/>
      <c r="F13" s="314"/>
      <c r="G13" s="314"/>
      <c r="H13" s="314"/>
      <c r="I13" s="314"/>
      <c r="J13" s="314"/>
      <c r="K13" s="287">
        <v>9</v>
      </c>
      <c r="L13" s="307"/>
      <c r="M13" s="313" t="s">
        <v>107</v>
      </c>
      <c r="N13" s="314"/>
      <c r="O13" s="314"/>
      <c r="P13" s="314"/>
      <c r="Q13" s="314"/>
      <c r="R13" s="314"/>
      <c r="S13" s="314"/>
      <c r="T13" s="287">
        <v>2</v>
      </c>
      <c r="U13" s="307"/>
      <c r="V13" s="30" t="s">
        <v>12</v>
      </c>
      <c r="W13" s="309">
        <v>0</v>
      </c>
      <c r="X13" s="310"/>
      <c r="Y13" s="311">
        <v>37</v>
      </c>
      <c r="Z13" s="308"/>
      <c r="AA13" s="309"/>
      <c r="AB13" s="307" t="s">
        <v>52</v>
      </c>
      <c r="AC13" s="308"/>
      <c r="AD13" s="309"/>
      <c r="AE13" s="307">
        <v>3</v>
      </c>
      <c r="AF13" s="308"/>
      <c r="AG13" s="309"/>
      <c r="AH13" s="315" t="s">
        <v>108</v>
      </c>
      <c r="AI13" s="316"/>
      <c r="AJ13" s="316"/>
      <c r="AK13" s="316"/>
      <c r="AL13" s="316"/>
      <c r="AM13" s="316"/>
      <c r="AN13" s="316"/>
      <c r="AO13" s="317"/>
      <c r="AP13" s="315" t="s">
        <v>109</v>
      </c>
      <c r="AQ13" s="316"/>
      <c r="AR13" s="316"/>
      <c r="AS13" s="316"/>
      <c r="AT13" s="316"/>
      <c r="AU13" s="317"/>
      <c r="AV13" s="315" t="s">
        <v>100</v>
      </c>
      <c r="AW13" s="316"/>
      <c r="AX13" s="316"/>
      <c r="AY13" s="316"/>
      <c r="AZ13" s="316"/>
      <c r="BA13" s="316"/>
      <c r="BB13" s="316"/>
      <c r="BC13" s="316"/>
      <c r="BD13" s="316"/>
      <c r="BE13" s="316"/>
      <c r="BF13" s="317"/>
      <c r="BG13" s="307"/>
      <c r="BH13" s="308"/>
      <c r="BI13" s="308"/>
      <c r="BJ13" s="308"/>
      <c r="BK13" s="308"/>
      <c r="BL13" s="308"/>
      <c r="BM13" s="308"/>
      <c r="BN13" s="308"/>
      <c r="BO13" s="308"/>
      <c r="BP13" s="308"/>
      <c r="BQ13" s="308"/>
      <c r="BR13" s="308"/>
      <c r="BS13" s="308"/>
      <c r="BT13" s="308"/>
      <c r="BU13" s="308"/>
      <c r="BV13" s="308"/>
      <c r="BW13" s="12"/>
    </row>
    <row r="14" spans="1:75" ht="21" customHeight="1">
      <c r="A14" s="312">
        <v>52</v>
      </c>
      <c r="B14" s="287"/>
      <c r="C14" s="287"/>
      <c r="D14" s="313" t="s">
        <v>100</v>
      </c>
      <c r="E14" s="314"/>
      <c r="F14" s="314"/>
      <c r="G14" s="314"/>
      <c r="H14" s="314"/>
      <c r="I14" s="314"/>
      <c r="J14" s="314"/>
      <c r="K14" s="287">
        <v>11</v>
      </c>
      <c r="L14" s="307"/>
      <c r="M14" s="313" t="s">
        <v>101</v>
      </c>
      <c r="N14" s="314"/>
      <c r="O14" s="314"/>
      <c r="P14" s="314"/>
      <c r="Q14" s="314"/>
      <c r="R14" s="314"/>
      <c r="S14" s="314"/>
      <c r="T14" s="287">
        <v>3</v>
      </c>
      <c r="U14" s="307"/>
      <c r="V14" s="30" t="s">
        <v>12</v>
      </c>
      <c r="W14" s="309">
        <v>0</v>
      </c>
      <c r="X14" s="310"/>
      <c r="Y14" s="311"/>
      <c r="Z14" s="308"/>
      <c r="AA14" s="309"/>
      <c r="AB14" s="307"/>
      <c r="AC14" s="308"/>
      <c r="AD14" s="309"/>
      <c r="AE14" s="307"/>
      <c r="AF14" s="308"/>
      <c r="AG14" s="309"/>
      <c r="AH14" s="315"/>
      <c r="AI14" s="316"/>
      <c r="AJ14" s="316"/>
      <c r="AK14" s="316"/>
      <c r="AL14" s="316"/>
      <c r="AM14" s="316"/>
      <c r="AN14" s="316"/>
      <c r="AO14" s="317"/>
      <c r="AP14" s="315"/>
      <c r="AQ14" s="316"/>
      <c r="AR14" s="316"/>
      <c r="AS14" s="316"/>
      <c r="AT14" s="316"/>
      <c r="AU14" s="317"/>
      <c r="AV14" s="315"/>
      <c r="AW14" s="316"/>
      <c r="AX14" s="316"/>
      <c r="AY14" s="316"/>
      <c r="AZ14" s="316"/>
      <c r="BA14" s="316"/>
      <c r="BB14" s="316"/>
      <c r="BC14" s="316"/>
      <c r="BD14" s="316"/>
      <c r="BE14" s="316"/>
      <c r="BF14" s="317"/>
      <c r="BG14" s="307"/>
      <c r="BH14" s="308"/>
      <c r="BI14" s="308"/>
      <c r="BJ14" s="308"/>
      <c r="BK14" s="308"/>
      <c r="BL14" s="308"/>
      <c r="BM14" s="308"/>
      <c r="BN14" s="308"/>
      <c r="BO14" s="308"/>
      <c r="BP14" s="308"/>
      <c r="BQ14" s="308"/>
      <c r="BR14" s="308"/>
      <c r="BS14" s="308"/>
      <c r="BT14" s="308"/>
      <c r="BU14" s="308"/>
      <c r="BV14" s="308"/>
      <c r="BW14" s="12"/>
    </row>
    <row r="15" spans="1:75" ht="21" customHeight="1">
      <c r="A15" s="312">
        <v>56</v>
      </c>
      <c r="B15" s="287"/>
      <c r="C15" s="287"/>
      <c r="D15" s="313" t="s">
        <v>100</v>
      </c>
      <c r="E15" s="314"/>
      <c r="F15" s="314"/>
      <c r="G15" s="314"/>
      <c r="H15" s="314"/>
      <c r="I15" s="314"/>
      <c r="J15" s="314"/>
      <c r="K15" s="287">
        <v>7</v>
      </c>
      <c r="L15" s="307"/>
      <c r="M15" s="313" t="s">
        <v>110</v>
      </c>
      <c r="N15" s="314"/>
      <c r="O15" s="314"/>
      <c r="P15" s="314"/>
      <c r="Q15" s="314"/>
      <c r="R15" s="314"/>
      <c r="S15" s="314"/>
      <c r="T15" s="287">
        <v>4</v>
      </c>
      <c r="U15" s="307"/>
      <c r="V15" s="30" t="s">
        <v>12</v>
      </c>
      <c r="W15" s="309">
        <v>0</v>
      </c>
      <c r="X15" s="310"/>
      <c r="Y15" s="311"/>
      <c r="Z15" s="308"/>
      <c r="AA15" s="309"/>
      <c r="AB15" s="307"/>
      <c r="AC15" s="308"/>
      <c r="AD15" s="309"/>
      <c r="AE15" s="307"/>
      <c r="AF15" s="308"/>
      <c r="AG15" s="309"/>
      <c r="AH15" s="315"/>
      <c r="AI15" s="316"/>
      <c r="AJ15" s="316"/>
      <c r="AK15" s="316"/>
      <c r="AL15" s="316"/>
      <c r="AM15" s="316"/>
      <c r="AN15" s="316"/>
      <c r="AO15" s="317"/>
      <c r="AP15" s="315"/>
      <c r="AQ15" s="316"/>
      <c r="AR15" s="316"/>
      <c r="AS15" s="316"/>
      <c r="AT15" s="316"/>
      <c r="AU15" s="317"/>
      <c r="AV15" s="315"/>
      <c r="AW15" s="316"/>
      <c r="AX15" s="316"/>
      <c r="AY15" s="316"/>
      <c r="AZ15" s="316"/>
      <c r="BA15" s="316"/>
      <c r="BB15" s="316"/>
      <c r="BC15" s="316"/>
      <c r="BD15" s="316"/>
      <c r="BE15" s="316"/>
      <c r="BF15" s="317"/>
      <c r="BG15" s="307"/>
      <c r="BH15" s="308"/>
      <c r="BI15" s="308"/>
      <c r="BJ15" s="308"/>
      <c r="BK15" s="308"/>
      <c r="BL15" s="308"/>
      <c r="BM15" s="308"/>
      <c r="BN15" s="308"/>
      <c r="BO15" s="308"/>
      <c r="BP15" s="308"/>
      <c r="BQ15" s="308"/>
      <c r="BR15" s="308"/>
      <c r="BS15" s="308"/>
      <c r="BT15" s="308"/>
      <c r="BU15" s="308"/>
      <c r="BV15" s="308"/>
      <c r="BW15" s="12"/>
    </row>
    <row r="16" spans="1:75" ht="21" customHeight="1">
      <c r="A16" s="312">
        <v>67</v>
      </c>
      <c r="B16" s="287"/>
      <c r="C16" s="287"/>
      <c r="D16" s="313" t="s">
        <v>100</v>
      </c>
      <c r="E16" s="314"/>
      <c r="F16" s="314"/>
      <c r="G16" s="314"/>
      <c r="H16" s="314"/>
      <c r="I16" s="314"/>
      <c r="J16" s="314"/>
      <c r="K16" s="287">
        <v>7</v>
      </c>
      <c r="L16" s="307"/>
      <c r="M16" s="313" t="s">
        <v>110</v>
      </c>
      <c r="N16" s="314"/>
      <c r="O16" s="314"/>
      <c r="P16" s="314"/>
      <c r="Q16" s="314"/>
      <c r="R16" s="314"/>
      <c r="S16" s="314"/>
      <c r="T16" s="287">
        <v>5</v>
      </c>
      <c r="U16" s="307"/>
      <c r="V16" s="30" t="s">
        <v>12</v>
      </c>
      <c r="W16" s="309">
        <v>0</v>
      </c>
      <c r="X16" s="310"/>
      <c r="Y16" s="311"/>
      <c r="Z16" s="308"/>
      <c r="AA16" s="309"/>
      <c r="AB16" s="307"/>
      <c r="AC16" s="308"/>
      <c r="AD16" s="309"/>
      <c r="AE16" s="307"/>
      <c r="AF16" s="308"/>
      <c r="AG16" s="309"/>
      <c r="AH16" s="307"/>
      <c r="AI16" s="308"/>
      <c r="AJ16" s="308"/>
      <c r="AK16" s="308"/>
      <c r="AL16" s="308"/>
      <c r="AM16" s="308"/>
      <c r="AN16" s="308"/>
      <c r="AO16" s="309"/>
      <c r="AP16" s="307"/>
      <c r="AQ16" s="308"/>
      <c r="AR16" s="308"/>
      <c r="AS16" s="308"/>
      <c r="AT16" s="308"/>
      <c r="AU16" s="309"/>
      <c r="AV16" s="307"/>
      <c r="AW16" s="308"/>
      <c r="AX16" s="308"/>
      <c r="AY16" s="308"/>
      <c r="AZ16" s="308"/>
      <c r="BA16" s="308"/>
      <c r="BB16" s="308"/>
      <c r="BC16" s="308"/>
      <c r="BD16" s="308"/>
      <c r="BE16" s="308"/>
      <c r="BF16" s="309"/>
      <c r="BG16" s="307"/>
      <c r="BH16" s="308"/>
      <c r="BI16" s="308"/>
      <c r="BJ16" s="308"/>
      <c r="BK16" s="308"/>
      <c r="BL16" s="308"/>
      <c r="BM16" s="308"/>
      <c r="BN16" s="308"/>
      <c r="BO16" s="308"/>
      <c r="BP16" s="308"/>
      <c r="BQ16" s="308"/>
      <c r="BR16" s="308"/>
      <c r="BS16" s="308"/>
      <c r="BT16" s="308"/>
      <c r="BU16" s="308"/>
      <c r="BV16" s="308"/>
      <c r="BW16" s="12"/>
    </row>
    <row r="17" spans="1:75" ht="21" customHeight="1">
      <c r="A17" s="312">
        <v>69</v>
      </c>
      <c r="B17" s="287"/>
      <c r="C17" s="287"/>
      <c r="D17" s="313" t="s">
        <v>100</v>
      </c>
      <c r="E17" s="314"/>
      <c r="F17" s="314"/>
      <c r="G17" s="314"/>
      <c r="H17" s="314"/>
      <c r="I17" s="314"/>
      <c r="J17" s="314"/>
      <c r="K17" s="287">
        <v>6</v>
      </c>
      <c r="L17" s="307"/>
      <c r="M17" s="313" t="s">
        <v>111</v>
      </c>
      <c r="N17" s="314"/>
      <c r="O17" s="314"/>
      <c r="P17" s="314"/>
      <c r="Q17" s="314"/>
      <c r="R17" s="314"/>
      <c r="S17" s="314"/>
      <c r="T17" s="287">
        <v>6</v>
      </c>
      <c r="U17" s="307"/>
      <c r="V17" s="30" t="s">
        <v>12</v>
      </c>
      <c r="W17" s="309">
        <v>0</v>
      </c>
      <c r="X17" s="310"/>
      <c r="Y17" s="311"/>
      <c r="Z17" s="308"/>
      <c r="AA17" s="309"/>
      <c r="AB17" s="307"/>
      <c r="AC17" s="308"/>
      <c r="AD17" s="309"/>
      <c r="AE17" s="307"/>
      <c r="AF17" s="308"/>
      <c r="AG17" s="309"/>
      <c r="AH17" s="307"/>
      <c r="AI17" s="308"/>
      <c r="AJ17" s="308"/>
      <c r="AK17" s="308"/>
      <c r="AL17" s="308"/>
      <c r="AM17" s="308"/>
      <c r="AN17" s="308"/>
      <c r="AO17" s="309"/>
      <c r="AP17" s="307"/>
      <c r="AQ17" s="308"/>
      <c r="AR17" s="308"/>
      <c r="AS17" s="308"/>
      <c r="AT17" s="308"/>
      <c r="AU17" s="309"/>
      <c r="AV17" s="307"/>
      <c r="AW17" s="308"/>
      <c r="AX17" s="308"/>
      <c r="AY17" s="308"/>
      <c r="AZ17" s="308"/>
      <c r="BA17" s="308"/>
      <c r="BB17" s="308"/>
      <c r="BC17" s="308"/>
      <c r="BD17" s="308"/>
      <c r="BE17" s="308"/>
      <c r="BF17" s="309"/>
      <c r="BG17" s="307"/>
      <c r="BH17" s="308"/>
      <c r="BI17" s="308"/>
      <c r="BJ17" s="308"/>
      <c r="BK17" s="308"/>
      <c r="BL17" s="308"/>
      <c r="BM17" s="308"/>
      <c r="BN17" s="308"/>
      <c r="BO17" s="308"/>
      <c r="BP17" s="308"/>
      <c r="BQ17" s="308"/>
      <c r="BR17" s="308"/>
      <c r="BS17" s="308"/>
      <c r="BT17" s="308"/>
      <c r="BU17" s="308"/>
      <c r="BV17" s="308"/>
      <c r="BW17" s="12"/>
    </row>
    <row r="18" spans="1:75" ht="21" customHeight="1">
      <c r="A18" s="312"/>
      <c r="B18" s="287"/>
      <c r="C18" s="287"/>
      <c r="D18" s="313"/>
      <c r="E18" s="314"/>
      <c r="F18" s="314"/>
      <c r="G18" s="314"/>
      <c r="H18" s="314"/>
      <c r="I18" s="314"/>
      <c r="J18" s="314"/>
      <c r="K18" s="287"/>
      <c r="L18" s="307"/>
      <c r="M18" s="313"/>
      <c r="N18" s="314"/>
      <c r="O18" s="314"/>
      <c r="P18" s="314"/>
      <c r="Q18" s="314"/>
      <c r="R18" s="314"/>
      <c r="S18" s="314"/>
      <c r="T18" s="287"/>
      <c r="U18" s="307"/>
      <c r="V18" s="30" t="s">
        <v>12</v>
      </c>
      <c r="W18" s="309"/>
      <c r="X18" s="310"/>
      <c r="Y18" s="311"/>
      <c r="Z18" s="308"/>
      <c r="AA18" s="309"/>
      <c r="AB18" s="307"/>
      <c r="AC18" s="308"/>
      <c r="AD18" s="309"/>
      <c r="AE18" s="307"/>
      <c r="AF18" s="308"/>
      <c r="AG18" s="309"/>
      <c r="AH18" s="307"/>
      <c r="AI18" s="308"/>
      <c r="AJ18" s="308"/>
      <c r="AK18" s="308"/>
      <c r="AL18" s="308"/>
      <c r="AM18" s="308"/>
      <c r="AN18" s="308"/>
      <c r="AO18" s="309"/>
      <c r="AP18" s="307"/>
      <c r="AQ18" s="308"/>
      <c r="AR18" s="308"/>
      <c r="AS18" s="308"/>
      <c r="AT18" s="308"/>
      <c r="AU18" s="309"/>
      <c r="AV18" s="307"/>
      <c r="AW18" s="308"/>
      <c r="AX18" s="308"/>
      <c r="AY18" s="308"/>
      <c r="AZ18" s="308"/>
      <c r="BA18" s="308"/>
      <c r="BB18" s="308"/>
      <c r="BC18" s="308"/>
      <c r="BD18" s="308"/>
      <c r="BE18" s="308"/>
      <c r="BF18" s="309"/>
      <c r="BG18" s="307"/>
      <c r="BH18" s="308"/>
      <c r="BI18" s="308"/>
      <c r="BJ18" s="308"/>
      <c r="BK18" s="308"/>
      <c r="BL18" s="308"/>
      <c r="BM18" s="308"/>
      <c r="BN18" s="308"/>
      <c r="BO18" s="308"/>
      <c r="BP18" s="308"/>
      <c r="BQ18" s="308"/>
      <c r="BR18" s="308"/>
      <c r="BS18" s="308"/>
      <c r="BT18" s="308"/>
      <c r="BU18" s="308"/>
      <c r="BV18" s="308"/>
      <c r="BW18" s="12"/>
    </row>
    <row r="19" spans="1:75" ht="21" customHeight="1">
      <c r="A19" s="312"/>
      <c r="B19" s="287"/>
      <c r="C19" s="287"/>
      <c r="D19" s="314"/>
      <c r="E19" s="314"/>
      <c r="F19" s="314"/>
      <c r="G19" s="314"/>
      <c r="H19" s="314"/>
      <c r="I19" s="314"/>
      <c r="J19" s="314"/>
      <c r="K19" s="287"/>
      <c r="L19" s="307"/>
      <c r="M19" s="313"/>
      <c r="N19" s="314"/>
      <c r="O19" s="314"/>
      <c r="P19" s="314"/>
      <c r="Q19" s="314"/>
      <c r="R19" s="314"/>
      <c r="S19" s="314"/>
      <c r="T19" s="287"/>
      <c r="U19" s="307"/>
      <c r="V19" s="30" t="s">
        <v>12</v>
      </c>
      <c r="W19" s="309"/>
      <c r="X19" s="310"/>
      <c r="Y19" s="311"/>
      <c r="Z19" s="308"/>
      <c r="AA19" s="309"/>
      <c r="AB19" s="307"/>
      <c r="AC19" s="308"/>
      <c r="AD19" s="309"/>
      <c r="AE19" s="307"/>
      <c r="AF19" s="308"/>
      <c r="AG19" s="309"/>
      <c r="AH19" s="307"/>
      <c r="AI19" s="308"/>
      <c r="AJ19" s="308"/>
      <c r="AK19" s="308"/>
      <c r="AL19" s="308"/>
      <c r="AM19" s="308"/>
      <c r="AN19" s="308"/>
      <c r="AO19" s="309"/>
      <c r="AP19" s="307"/>
      <c r="AQ19" s="308"/>
      <c r="AR19" s="308"/>
      <c r="AS19" s="308"/>
      <c r="AT19" s="308"/>
      <c r="AU19" s="309"/>
      <c r="AV19" s="307"/>
      <c r="AW19" s="308"/>
      <c r="AX19" s="308"/>
      <c r="AY19" s="308"/>
      <c r="AZ19" s="308"/>
      <c r="BA19" s="308"/>
      <c r="BB19" s="308"/>
      <c r="BC19" s="308"/>
      <c r="BD19" s="308"/>
      <c r="BE19" s="308"/>
      <c r="BF19" s="309"/>
      <c r="BG19" s="307"/>
      <c r="BH19" s="308"/>
      <c r="BI19" s="308"/>
      <c r="BJ19" s="308"/>
      <c r="BK19" s="308"/>
      <c r="BL19" s="308"/>
      <c r="BM19" s="308"/>
      <c r="BN19" s="308"/>
      <c r="BO19" s="308"/>
      <c r="BP19" s="308"/>
      <c r="BQ19" s="308"/>
      <c r="BR19" s="308"/>
      <c r="BS19" s="308"/>
      <c r="BT19" s="308"/>
      <c r="BU19" s="308"/>
      <c r="BV19" s="308"/>
      <c r="BW19" s="12"/>
    </row>
    <row r="20" spans="1:75" ht="21" customHeight="1">
      <c r="A20" s="312"/>
      <c r="B20" s="287"/>
      <c r="C20" s="287"/>
      <c r="D20" s="314"/>
      <c r="E20" s="314"/>
      <c r="F20" s="314"/>
      <c r="G20" s="314"/>
      <c r="H20" s="314"/>
      <c r="I20" s="314"/>
      <c r="J20" s="314"/>
      <c r="K20" s="287"/>
      <c r="L20" s="307"/>
      <c r="M20" s="313"/>
      <c r="N20" s="314"/>
      <c r="O20" s="314"/>
      <c r="P20" s="314"/>
      <c r="Q20" s="314"/>
      <c r="R20" s="314"/>
      <c r="S20" s="314"/>
      <c r="T20" s="287"/>
      <c r="U20" s="307"/>
      <c r="V20" s="30" t="s">
        <v>12</v>
      </c>
      <c r="W20" s="309"/>
      <c r="X20" s="310"/>
      <c r="Y20" s="311"/>
      <c r="Z20" s="308"/>
      <c r="AA20" s="309"/>
      <c r="AB20" s="307"/>
      <c r="AC20" s="308"/>
      <c r="AD20" s="309"/>
      <c r="AE20" s="307"/>
      <c r="AF20" s="308"/>
      <c r="AG20" s="309"/>
      <c r="AH20" s="307"/>
      <c r="AI20" s="308"/>
      <c r="AJ20" s="308"/>
      <c r="AK20" s="308"/>
      <c r="AL20" s="308"/>
      <c r="AM20" s="308"/>
      <c r="AN20" s="308"/>
      <c r="AO20" s="309"/>
      <c r="AP20" s="307"/>
      <c r="AQ20" s="308"/>
      <c r="AR20" s="308"/>
      <c r="AS20" s="308"/>
      <c r="AT20" s="308"/>
      <c r="AU20" s="309"/>
      <c r="AV20" s="307"/>
      <c r="AW20" s="308"/>
      <c r="AX20" s="308"/>
      <c r="AY20" s="308"/>
      <c r="AZ20" s="308"/>
      <c r="BA20" s="308"/>
      <c r="BB20" s="308"/>
      <c r="BC20" s="308"/>
      <c r="BD20" s="308"/>
      <c r="BE20" s="308"/>
      <c r="BF20" s="309"/>
      <c r="BG20" s="307"/>
      <c r="BH20" s="308"/>
      <c r="BI20" s="308"/>
      <c r="BJ20" s="308"/>
      <c r="BK20" s="308"/>
      <c r="BL20" s="308"/>
      <c r="BM20" s="308"/>
      <c r="BN20" s="308"/>
      <c r="BO20" s="308"/>
      <c r="BP20" s="308"/>
      <c r="BQ20" s="308"/>
      <c r="BR20" s="308"/>
      <c r="BS20" s="308"/>
      <c r="BT20" s="308"/>
      <c r="BU20" s="308"/>
      <c r="BV20" s="308"/>
      <c r="BW20" s="12"/>
    </row>
    <row r="21" spans="1:75" ht="21" customHeight="1">
      <c r="A21" s="327"/>
      <c r="B21" s="324"/>
      <c r="C21" s="324"/>
      <c r="D21" s="328"/>
      <c r="E21" s="328"/>
      <c r="F21" s="328"/>
      <c r="G21" s="328"/>
      <c r="H21" s="328"/>
      <c r="I21" s="328"/>
      <c r="J21" s="328"/>
      <c r="K21" s="324"/>
      <c r="L21" s="318"/>
      <c r="M21" s="329"/>
      <c r="N21" s="328"/>
      <c r="O21" s="328"/>
      <c r="P21" s="328"/>
      <c r="Q21" s="328"/>
      <c r="R21" s="328"/>
      <c r="S21" s="328"/>
      <c r="T21" s="324"/>
      <c r="U21" s="318"/>
      <c r="V21" s="28" t="s">
        <v>12</v>
      </c>
      <c r="W21" s="320"/>
      <c r="X21" s="325"/>
      <c r="Y21" s="326"/>
      <c r="Z21" s="319"/>
      <c r="AA21" s="320"/>
      <c r="AB21" s="318"/>
      <c r="AC21" s="319"/>
      <c r="AD21" s="320"/>
      <c r="AE21" s="318"/>
      <c r="AF21" s="319"/>
      <c r="AG21" s="320"/>
      <c r="AH21" s="318"/>
      <c r="AI21" s="319"/>
      <c r="AJ21" s="319"/>
      <c r="AK21" s="319"/>
      <c r="AL21" s="319"/>
      <c r="AM21" s="319"/>
      <c r="AN21" s="319"/>
      <c r="AO21" s="320"/>
      <c r="AP21" s="318"/>
      <c r="AQ21" s="319"/>
      <c r="AR21" s="319"/>
      <c r="AS21" s="319"/>
      <c r="AT21" s="319"/>
      <c r="AU21" s="320"/>
      <c r="AV21" s="318"/>
      <c r="AW21" s="319"/>
      <c r="AX21" s="319"/>
      <c r="AY21" s="319"/>
      <c r="AZ21" s="319"/>
      <c r="BA21" s="319"/>
      <c r="BB21" s="319"/>
      <c r="BC21" s="319"/>
      <c r="BD21" s="319"/>
      <c r="BE21" s="319"/>
      <c r="BF21" s="320"/>
      <c r="BG21" s="318"/>
      <c r="BH21" s="319"/>
      <c r="BI21" s="319"/>
      <c r="BJ21" s="319"/>
      <c r="BK21" s="319"/>
      <c r="BL21" s="319"/>
      <c r="BM21" s="319"/>
      <c r="BN21" s="319"/>
      <c r="BO21" s="319"/>
      <c r="BP21" s="319"/>
      <c r="BQ21" s="319"/>
      <c r="BR21" s="319"/>
      <c r="BS21" s="319"/>
      <c r="BT21" s="319"/>
      <c r="BU21" s="319"/>
      <c r="BV21" s="319"/>
      <c r="BW21" s="12"/>
    </row>
    <row r="22" spans="1:75" ht="24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321" t="s">
        <v>112</v>
      </c>
      <c r="BB22" s="321"/>
      <c r="BC22" s="321"/>
      <c r="BD22" s="321"/>
      <c r="BE22" s="321"/>
      <c r="BF22" s="321"/>
      <c r="BG22" s="322" t="s">
        <v>113</v>
      </c>
      <c r="BH22" s="322"/>
      <c r="BI22" s="322"/>
      <c r="BJ22" s="322"/>
      <c r="BK22" s="322"/>
      <c r="BL22" s="322"/>
      <c r="BM22" s="322"/>
      <c r="BN22" s="322"/>
      <c r="BO22" s="322"/>
      <c r="BP22" s="322"/>
      <c r="BQ22" s="322"/>
      <c r="BR22" s="322"/>
      <c r="BS22" s="322"/>
      <c r="BT22" s="322"/>
      <c r="BU22" s="322"/>
      <c r="BV22" s="323"/>
      <c r="BW22" s="12"/>
    </row>
  </sheetData>
  <mergeCells count="172">
    <mergeCell ref="AJ5:AV5"/>
    <mergeCell ref="AW5:BI5"/>
    <mergeCell ref="BJ5:BV5"/>
    <mergeCell ref="AJ6:AV6"/>
    <mergeCell ref="AW6:BI6"/>
    <mergeCell ref="BJ6:BV6"/>
    <mergeCell ref="A7:E7"/>
    <mergeCell ref="F7:P7"/>
    <mergeCell ref="Q7:R7"/>
    <mergeCell ref="S7:T7"/>
    <mergeCell ref="U7:V7"/>
    <mergeCell ref="W7:X7"/>
    <mergeCell ref="Y7:AE7"/>
    <mergeCell ref="AF7:AK7"/>
    <mergeCell ref="AL7:AY7"/>
    <mergeCell ref="AZ7:BD7"/>
    <mergeCell ref="BE7:BV7"/>
    <mergeCell ref="C8:U9"/>
    <mergeCell ref="X8:AC9"/>
    <mergeCell ref="AD8:AG8"/>
    <mergeCell ref="AH8:AO8"/>
    <mergeCell ref="AP8:AS8"/>
    <mergeCell ref="AT8:AY9"/>
    <mergeCell ref="BB8:BT9"/>
    <mergeCell ref="AD9:AG9"/>
    <mergeCell ref="AH9:AO9"/>
    <mergeCell ref="AP9:AS9"/>
    <mergeCell ref="K10:L10"/>
    <mergeCell ref="AD10:AG10"/>
    <mergeCell ref="AH10:AO10"/>
    <mergeCell ref="AP10:AS10"/>
    <mergeCell ref="AT10:AV10"/>
    <mergeCell ref="BJ10:BK10"/>
    <mergeCell ref="A11:C11"/>
    <mergeCell ref="D11:J11"/>
    <mergeCell ref="K11:L11"/>
    <mergeCell ref="M11:S11"/>
    <mergeCell ref="T11:X11"/>
    <mergeCell ref="Y11:BV11"/>
    <mergeCell ref="A12:C12"/>
    <mergeCell ref="D12:J12"/>
    <mergeCell ref="K12:L12"/>
    <mergeCell ref="M12:S12"/>
    <mergeCell ref="T12:U12"/>
    <mergeCell ref="W12:X12"/>
    <mergeCell ref="Y12:AA12"/>
    <mergeCell ref="AB12:AD12"/>
    <mergeCell ref="AE12:AG12"/>
    <mergeCell ref="AH12:AO12"/>
    <mergeCell ref="AP12:AU12"/>
    <mergeCell ref="AV12:BF12"/>
    <mergeCell ref="BG12:BV12"/>
    <mergeCell ref="A13:C13"/>
    <mergeCell ref="D13:J13"/>
    <mergeCell ref="K13:L13"/>
    <mergeCell ref="M13:S13"/>
    <mergeCell ref="T13:U13"/>
    <mergeCell ref="W13:X13"/>
    <mergeCell ref="Y13:AA13"/>
    <mergeCell ref="AB13:AD13"/>
    <mergeCell ref="AE13:AG13"/>
    <mergeCell ref="AH13:AO13"/>
    <mergeCell ref="AP13:AU13"/>
    <mergeCell ref="AV13:BF13"/>
    <mergeCell ref="BG13:BV13"/>
    <mergeCell ref="A14:C14"/>
    <mergeCell ref="D14:J14"/>
    <mergeCell ref="K14:L14"/>
    <mergeCell ref="M14:S14"/>
    <mergeCell ref="T14:U14"/>
    <mergeCell ref="W14:X14"/>
    <mergeCell ref="Y14:AA14"/>
    <mergeCell ref="AB14:AD14"/>
    <mergeCell ref="AE14:AG14"/>
    <mergeCell ref="AH14:AO14"/>
    <mergeCell ref="AP14:AU14"/>
    <mergeCell ref="AV14:BF14"/>
    <mergeCell ref="BG14:BV14"/>
    <mergeCell ref="A18:C18"/>
    <mergeCell ref="D18:J18"/>
    <mergeCell ref="K18:L18"/>
    <mergeCell ref="M18:S18"/>
    <mergeCell ref="T18:U18"/>
    <mergeCell ref="W18:X18"/>
    <mergeCell ref="Y18:AA18"/>
    <mergeCell ref="AB18:AD18"/>
    <mergeCell ref="AE18:AG18"/>
    <mergeCell ref="AH18:AO18"/>
    <mergeCell ref="AP18:AU18"/>
    <mergeCell ref="AV18:BF18"/>
    <mergeCell ref="BG18:BV18"/>
    <mergeCell ref="A19:C19"/>
    <mergeCell ref="D19:J19"/>
    <mergeCell ref="K19:L19"/>
    <mergeCell ref="M19:S19"/>
    <mergeCell ref="T19:U19"/>
    <mergeCell ref="W19:X19"/>
    <mergeCell ref="Y19:AA19"/>
    <mergeCell ref="AB19:AD19"/>
    <mergeCell ref="AE19:AG19"/>
    <mergeCell ref="AH19:AO19"/>
    <mergeCell ref="AP19:AU19"/>
    <mergeCell ref="AV19:BF19"/>
    <mergeCell ref="BG19:BV19"/>
    <mergeCell ref="A20:C20"/>
    <mergeCell ref="D20:J20"/>
    <mergeCell ref="K20:L20"/>
    <mergeCell ref="M20:S20"/>
    <mergeCell ref="T20:U20"/>
    <mergeCell ref="W20:X20"/>
    <mergeCell ref="Y20:AA20"/>
    <mergeCell ref="AB20:AD20"/>
    <mergeCell ref="AE20:AG20"/>
    <mergeCell ref="AH20:AO20"/>
    <mergeCell ref="AP20:AU20"/>
    <mergeCell ref="AV20:BF20"/>
    <mergeCell ref="BG20:BV20"/>
    <mergeCell ref="A21:C21"/>
    <mergeCell ref="D21:J21"/>
    <mergeCell ref="K21:L21"/>
    <mergeCell ref="M21:S21"/>
    <mergeCell ref="T21:U21"/>
    <mergeCell ref="W21:X21"/>
    <mergeCell ref="Y21:AA21"/>
    <mergeCell ref="AB21:AD21"/>
    <mergeCell ref="AE21:AG21"/>
    <mergeCell ref="BA22:BF22"/>
    <mergeCell ref="BG22:BV22"/>
    <mergeCell ref="AH21:AO21"/>
    <mergeCell ref="AP21:AU21"/>
    <mergeCell ref="AV21:BF21"/>
    <mergeCell ref="BG21:BV21"/>
    <mergeCell ref="A15:C15"/>
    <mergeCell ref="D15:J15"/>
    <mergeCell ref="K15:L15"/>
    <mergeCell ref="M15:S15"/>
    <mergeCell ref="T15:U15"/>
    <mergeCell ref="W15:X15"/>
    <mergeCell ref="Y15:AA15"/>
    <mergeCell ref="AB15:AD15"/>
    <mergeCell ref="AE15:AG15"/>
    <mergeCell ref="AH15:AO15"/>
    <mergeCell ref="AP15:AU15"/>
    <mergeCell ref="AV15:BF15"/>
    <mergeCell ref="BG15:BV15"/>
    <mergeCell ref="A16:C16"/>
    <mergeCell ref="D16:J16"/>
    <mergeCell ref="K16:L16"/>
    <mergeCell ref="M16:S16"/>
    <mergeCell ref="T16:U16"/>
    <mergeCell ref="W16:X16"/>
    <mergeCell ref="Y16:AA16"/>
    <mergeCell ref="AB16:AD16"/>
    <mergeCell ref="AE16:AG16"/>
    <mergeCell ref="AH16:AO16"/>
    <mergeCell ref="AP16:AU16"/>
    <mergeCell ref="AV16:BF16"/>
    <mergeCell ref="BG16:BV16"/>
    <mergeCell ref="A17:C17"/>
    <mergeCell ref="D17:J17"/>
    <mergeCell ref="K17:L17"/>
    <mergeCell ref="M17:S17"/>
    <mergeCell ref="A2:BW2"/>
    <mergeCell ref="BG17:BV17"/>
    <mergeCell ref="AE17:AG17"/>
    <mergeCell ref="AH17:AO17"/>
    <mergeCell ref="AP17:AU17"/>
    <mergeCell ref="AV17:BF17"/>
    <mergeCell ref="T17:U17"/>
    <mergeCell ref="W17:X17"/>
    <mergeCell ref="Y17:AA17"/>
    <mergeCell ref="AB17:AD17"/>
  </mergeCells>
  <printOptions/>
  <pageMargins left="0.7194444444444444" right="0.2798611111111111" top="0.5194444444444445" bottom="1" header="0.41944444444444445" footer="0.5118055555555556"/>
  <pageSetup horizontalDpi="200" verticalDpi="200" orientation="landscape" paperSize="9" scale="98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07" zoomScaleNormal="107" colorId="0" workbookViewId="0" topLeftCell="A22">
      <selection activeCell="A1" sqref="A1"/>
    </sheetView>
  </sheetViews>
  <sheetFormatPr defaultColWidth="9.00390625" defaultRowHeight="13.5"/>
  <sheetData/>
  <printOptions/>
  <pageMargins left="0.75" right="0.75" top="1" bottom="1" header="0.5118055555555556" footer="0.5118055555555556"/>
  <pageSetup fitToHeight="0" fitToWidth="0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山形工業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渡辺憲雄</dc:creator>
  <cp:keywords/>
  <dc:description/>
  <cp:lastModifiedBy>飽海地区高体連サッカー部</cp:lastModifiedBy>
  <cp:lastPrinted>2010-10-25T10:55:24Z</cp:lastPrinted>
  <dcterms:created xsi:type="dcterms:W3CDTF">2003-12-08T23:39:18Z</dcterms:created>
  <dcterms:modified xsi:type="dcterms:W3CDTF">2010-11-02T08:55:07Z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1041-6.4.0.1890</vt:lpwstr>
  </property>
</Properties>
</file>