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90" windowHeight="8070" activeTab="0"/>
  </bookViews>
  <sheets>
    <sheet name="星取表" sheetId="1" r:id="rId1"/>
    <sheet name="１ｓｔ日程表" sheetId="2" r:id="rId2"/>
    <sheet name="２ｎｄ日程表" sheetId="3" r:id="rId3"/>
  </sheets>
  <definedNames/>
  <calcPr fullCalcOnLoad="1"/>
</workbook>
</file>

<file path=xl/sharedStrings.xml><?xml version="1.0" encoding="utf-8"?>
<sst xmlns="http://schemas.openxmlformats.org/spreadsheetml/2006/main" count="787" uniqueCount="249">
  <si>
    <t>山形ＦＣ</t>
  </si>
  <si>
    <t>ＦＣ米沢</t>
  </si>
  <si>
    <t>山形十中</t>
  </si>
  <si>
    <t>酒田三中</t>
  </si>
  <si>
    <t>山形三中</t>
  </si>
  <si>
    <t>鶴岡二中</t>
  </si>
  <si>
    <t>山形県　Ｕ－１５　Ｙ１リーグ2009　　星取表</t>
  </si>
  <si>
    <t>得点</t>
  </si>
  <si>
    <t>失点</t>
  </si>
  <si>
    <t>得失点</t>
  </si>
  <si>
    <t>勝点</t>
  </si>
  <si>
    <t>２００９　　Ｙ１リーグ（Ｕ－１５）　１ｓｔ　日程表</t>
  </si>
  <si>
    <t>日時</t>
  </si>
  <si>
    <t>節</t>
  </si>
  <si>
    <t>Ｋ/Ｏ</t>
  </si>
  <si>
    <t>対　　戦　　カ　　ー　　ド</t>
  </si>
  <si>
    <t>会　　場</t>
  </si>
  <si>
    <t>帯同審判</t>
  </si>
  <si>
    <t>運営/会場</t>
  </si>
  <si>
    <t>主審</t>
  </si>
  <si>
    <t>副審</t>
  </si>
  <si>
    <t>第４審</t>
  </si>
  <si>
    <t>４月１１日（土）</t>
  </si>
  <si>
    <t>１節</t>
  </si>
  <si>
    <t>１０：００</t>
  </si>
  <si>
    <t>7</t>
  </si>
  <si>
    <t>ＶＳ</t>
  </si>
  <si>
    <t>2</t>
  </si>
  <si>
    <t>アスキー</t>
  </si>
  <si>
    <t>県総合運動公園第２運動広場</t>
  </si>
  <si>
    <t>ＹＦＡ</t>
  </si>
  <si>
    <t>１１：３０</t>
  </si>
  <si>
    <t>2</t>
  </si>
  <si>
    <t>ＶＳ</t>
  </si>
  <si>
    <t>0</t>
  </si>
  <si>
    <t>フォルトナ</t>
  </si>
  <si>
    <t>ＦＣ米沢</t>
  </si>
  <si>
    <t>４月１２日（日）</t>
  </si>
  <si>
    <t>２節</t>
  </si>
  <si>
    <t>1</t>
  </si>
  <si>
    <t>ＶＳ</t>
  </si>
  <si>
    <t>2</t>
  </si>
  <si>
    <t>鶴岡二中</t>
  </si>
  <si>
    <t>１１：３０</t>
  </si>
  <si>
    <t>6</t>
  </si>
  <si>
    <t>酒田三中</t>
  </si>
  <si>
    <t>１３：３０</t>
  </si>
  <si>
    <t>6</t>
  </si>
  <si>
    <t>山形十中</t>
  </si>
  <si>
    <t>４月１８日（土）</t>
  </si>
  <si>
    <t>３節</t>
  </si>
  <si>
    <t>フォルトナ</t>
  </si>
  <si>
    <t>ながいＵ</t>
  </si>
  <si>
    <t>フォルトナ</t>
  </si>
  <si>
    <t>４月１９日（日）</t>
  </si>
  <si>
    <t>４節</t>
  </si>
  <si>
    <t>１０：００</t>
  </si>
  <si>
    <t>１１：３０</t>
  </si>
  <si>
    <t>ＶＳ</t>
  </si>
  <si>
    <t>４月２９日（水）</t>
  </si>
  <si>
    <t>５節</t>
  </si>
  <si>
    <t>１３：００</t>
  </si>
  <si>
    <t>１４：３０</t>
  </si>
  <si>
    <t>アスキー</t>
  </si>
  <si>
    <t>１６：００</t>
  </si>
  <si>
    <t>ＶＳ</t>
  </si>
  <si>
    <t>５月９日（土）</t>
  </si>
  <si>
    <t>６節</t>
  </si>
  <si>
    <t>フォルトナ</t>
  </si>
  <si>
    <t>アスキー</t>
  </si>
  <si>
    <t>ながい</t>
  </si>
  <si>
    <t>５月２３日（土）</t>
  </si>
  <si>
    <t>７節</t>
  </si>
  <si>
    <t>山形市陸上競技場</t>
  </si>
  <si>
    <t>アスキー</t>
  </si>
  <si>
    <t>５月２４日（日）</t>
  </si>
  <si>
    <t>１０：００</t>
  </si>
  <si>
    <t>６月６日（土）</t>
  </si>
  <si>
    <t>１１：３０</t>
  </si>
  <si>
    <t>フォルトナ</t>
  </si>
  <si>
    <t>ＶＳ</t>
  </si>
  <si>
    <t>酒田飯盛山公園</t>
  </si>
  <si>
    <t>７月１８日（土）</t>
  </si>
  <si>
    <t>１０：００</t>
  </si>
  <si>
    <t>県総合運動公園サッカー場</t>
  </si>
  <si>
    <t>１１：３０</t>
  </si>
  <si>
    <t>１０：００</t>
  </si>
  <si>
    <t>県総合運動公園ラグビー場</t>
  </si>
  <si>
    <t>１１：３０</t>
  </si>
  <si>
    <t>７月１９日（日）</t>
  </si>
  <si>
    <t>１０：００</t>
  </si>
  <si>
    <t>フォルトナ</t>
  </si>
  <si>
    <t>ＶＳ</t>
  </si>
  <si>
    <t>アスキー</t>
  </si>
  <si>
    <t>アスキーＦＣ</t>
  </si>
  <si>
    <t>フォルトナＦＣ</t>
  </si>
  <si>
    <t>※勝点→</t>
  </si>
  <si>
    <t>勝ち</t>
  </si>
  <si>
    <t>○</t>
  </si>
  <si>
    <t>３点</t>
  </si>
  <si>
    <t>分け</t>
  </si>
  <si>
    <t>△</t>
  </si>
  <si>
    <t>１点</t>
  </si>
  <si>
    <t>負け</t>
  </si>
  <si>
    <t>×</t>
  </si>
  <si>
    <t>０点</t>
  </si>
  <si>
    <t>勝点順位</t>
  </si>
  <si>
    <t>得失差順位</t>
  </si>
  <si>
    <t>得点順位</t>
  </si>
  <si>
    <t>付加点数</t>
  </si>
  <si>
    <t>-</t>
  </si>
  <si>
    <t>-</t>
  </si>
  <si>
    <t>-</t>
  </si>
  <si>
    <t>酒田三中</t>
  </si>
  <si>
    <t>鶴岡二中</t>
  </si>
  <si>
    <t>山形三中</t>
  </si>
  <si>
    <t>ＹＦＡ</t>
  </si>
  <si>
    <t>ながいＵ</t>
  </si>
  <si>
    <t>ＦＣ米沢</t>
  </si>
  <si>
    <t>１６：３０</t>
  </si>
  <si>
    <t>ながいＵ</t>
  </si>
  <si>
    <t>アスキー</t>
  </si>
  <si>
    <t>フォルトナ</t>
  </si>
  <si>
    <t>１３：００</t>
  </si>
  <si>
    <t>真室川町総合運動公園</t>
  </si>
  <si>
    <t>１０：００</t>
  </si>
  <si>
    <t>ＹＦＡ</t>
  </si>
  <si>
    <t>アスキー</t>
  </si>
  <si>
    <t>フォルトナ</t>
  </si>
  <si>
    <t>ＦＣ米沢</t>
  </si>
  <si>
    <t>４</t>
  </si>
  <si>
    <t>0</t>
  </si>
  <si>
    <t>５</t>
  </si>
  <si>
    <t>2</t>
  </si>
  <si>
    <t>米沢松川河川敷</t>
  </si>
  <si>
    <t>ＹＦＡ</t>
  </si>
  <si>
    <t>3</t>
  </si>
  <si>
    <t>2</t>
  </si>
  <si>
    <t>3</t>
  </si>
  <si>
    <t>1</t>
  </si>
  <si>
    <t>1</t>
  </si>
  <si>
    <t>１１：３０</t>
  </si>
  <si>
    <t>1</t>
  </si>
  <si>
    <t>0</t>
  </si>
  <si>
    <t>８月１５日（土）</t>
  </si>
  <si>
    <t>８月１６日（日）</t>
  </si>
  <si>
    <t>８月２２日（土）</t>
  </si>
  <si>
    <t>１０月３日（土）</t>
  </si>
  <si>
    <t>０</t>
  </si>
  <si>
    <t>鶴岡二中</t>
  </si>
  <si>
    <t>アスキー</t>
  </si>
  <si>
    <t>９：３０</t>
  </si>
  <si>
    <t>１１：００</t>
  </si>
  <si>
    <t>１５：００</t>
  </si>
  <si>
    <t>１６：３０</t>
  </si>
  <si>
    <t>4</t>
  </si>
  <si>
    <t>0</t>
  </si>
  <si>
    <t>3</t>
  </si>
  <si>
    <t>７月１２日（日）</t>
  </si>
  <si>
    <t>酒田三中</t>
  </si>
  <si>
    <t>ＦＣ米沢</t>
  </si>
  <si>
    <t>鶴岡二中</t>
  </si>
  <si>
    <t>ＦＣ米沢</t>
  </si>
  <si>
    <t>酒田三中</t>
  </si>
  <si>
    <t>アスキー</t>
  </si>
  <si>
    <t>ＦＣ米沢</t>
  </si>
  <si>
    <t>2</t>
  </si>
  <si>
    <t>※上段が１ｓｔ、下段が２nd</t>
  </si>
  <si>
    <t>８月９日（日）</t>
  </si>
  <si>
    <t>山形市落合スポーツセンター</t>
  </si>
  <si>
    <t>１７：００</t>
  </si>
  <si>
    <t>0</t>
  </si>
  <si>
    <t>9</t>
  </si>
  <si>
    <t>4</t>
  </si>
  <si>
    <t>2</t>
  </si>
  <si>
    <t>3</t>
  </si>
  <si>
    <t>1</t>
  </si>
  <si>
    <t>8</t>
  </si>
  <si>
    <t>アスキー</t>
  </si>
  <si>
    <t>山形市陸上競技場</t>
  </si>
  <si>
    <t>８月２３日（日）</t>
  </si>
  <si>
    <t>９月６日（日）</t>
  </si>
  <si>
    <t>山形ＦＣ</t>
  </si>
  <si>
    <t>フォルトナ</t>
  </si>
  <si>
    <t>山形三中</t>
  </si>
  <si>
    <t>２００９　　Ｙ１リーグ（Ｕ－１５）　２nd　日程表</t>
  </si>
  <si>
    <t>　アスキー　</t>
  </si>
  <si>
    <t>酒田市（旧八幡町）八森サッカー場</t>
  </si>
  <si>
    <t>主管</t>
  </si>
  <si>
    <t>ＹＦＡ</t>
  </si>
  <si>
    <t>5</t>
  </si>
  <si>
    <t>ＹＦＡ</t>
  </si>
  <si>
    <t>ＹＦＡ</t>
  </si>
  <si>
    <t>15</t>
  </si>
  <si>
    <t>7</t>
  </si>
  <si>
    <t>山形市立第十中学校Ｇ</t>
  </si>
  <si>
    <t>１０月１０日（土）</t>
  </si>
  <si>
    <t>当該</t>
  </si>
  <si>
    <t>１１：００</t>
  </si>
  <si>
    <t>アスキー</t>
  </si>
  <si>
    <t>3</t>
  </si>
  <si>
    <t>ＶＳ</t>
  </si>
  <si>
    <t>0</t>
  </si>
  <si>
    <t>１４：００</t>
  </si>
  <si>
    <t>10</t>
  </si>
  <si>
    <t>0</t>
  </si>
  <si>
    <t>１５：３０</t>
  </si>
  <si>
    <t>フォルトナ</t>
  </si>
  <si>
    <t>不戦勝</t>
  </si>
  <si>
    <t>5</t>
  </si>
  <si>
    <t>7</t>
  </si>
  <si>
    <t>１２：３０</t>
  </si>
  <si>
    <t>9</t>
  </si>
  <si>
    <t>１６：００</t>
  </si>
  <si>
    <t>7</t>
  </si>
  <si>
    <t>0</t>
  </si>
  <si>
    <t>ＹＦＡ</t>
  </si>
  <si>
    <t>１０月１８日（日）</t>
  </si>
  <si>
    <t>１０：００</t>
  </si>
  <si>
    <t>5</t>
  </si>
  <si>
    <t>1</t>
  </si>
  <si>
    <t>ＹＦＡ</t>
  </si>
  <si>
    <t>4</t>
  </si>
  <si>
    <t>フォルトナ</t>
  </si>
  <si>
    <t>１０：００</t>
  </si>
  <si>
    <t>4</t>
  </si>
  <si>
    <t>フォルトナ</t>
  </si>
  <si>
    <t>フォルトナ　　</t>
  </si>
  <si>
    <t>3</t>
  </si>
  <si>
    <t>１３：００</t>
  </si>
  <si>
    <t>3</t>
  </si>
  <si>
    <t>4</t>
  </si>
  <si>
    <t>山形十中</t>
  </si>
  <si>
    <t>アスキー　　　</t>
  </si>
  <si>
    <t>１３：００</t>
  </si>
  <si>
    <t>フォルトナ</t>
  </si>
  <si>
    <t>ＶＳ</t>
  </si>
  <si>
    <t>９：００</t>
  </si>
  <si>
    <t>１０月１２日（月）</t>
  </si>
  <si>
    <t>１０月２５日（日）</t>
  </si>
  <si>
    <t>鶴岡市東部Ｇ</t>
  </si>
  <si>
    <t>6</t>
  </si>
  <si>
    <t>１２：４５</t>
  </si>
  <si>
    <t>5</t>
  </si>
  <si>
    <t>１０月２４日（土）</t>
  </si>
  <si>
    <t>酒田公益文科大Ｇ</t>
  </si>
  <si>
    <t>５</t>
  </si>
  <si>
    <t>2009/10/27現在</t>
  </si>
  <si>
    <t>最終順位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</si>
</sst>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color indexed="22"/>
      <name val="ＭＳ Ｐゴシック"/>
      <family val="3"/>
    </font>
    <font>
      <sz val="11"/>
      <color indexed="22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60">
    <xf numFmtId="0" fontId="0" fillId="0" borderId="0" xfId="0" applyAlignment="1">
      <alignment vertical="center"/>
    </xf>
    <xf numFmtId="49" fontId="0" fillId="0" borderId="0" xfId="61" applyNumberFormat="1">
      <alignment/>
      <protection/>
    </xf>
    <xf numFmtId="49" fontId="0" fillId="0" borderId="10" xfId="61" applyNumberFormat="1" applyBorder="1">
      <alignment/>
      <protection/>
    </xf>
    <xf numFmtId="49" fontId="22" fillId="0" borderId="10" xfId="61" applyNumberFormat="1" applyFont="1" applyBorder="1" applyAlignment="1">
      <alignment horizontal="center"/>
      <protection/>
    </xf>
    <xf numFmtId="49" fontId="0" fillId="0" borderId="0" xfId="0" applyNumberFormat="1" applyAlignment="1">
      <alignment vertical="center"/>
    </xf>
    <xf numFmtId="49" fontId="22" fillId="0" borderId="11" xfId="61" applyNumberFormat="1" applyFont="1" applyBorder="1" applyAlignment="1">
      <alignment horizontal="center"/>
      <protection/>
    </xf>
    <xf numFmtId="176" fontId="0" fillId="0" borderId="12" xfId="61" applyNumberFormat="1" applyBorder="1" applyAlignment="1">
      <alignment horizontal="center"/>
      <protection/>
    </xf>
    <xf numFmtId="176" fontId="0" fillId="0" borderId="13" xfId="61" applyNumberFormat="1" applyBorder="1" applyAlignment="1">
      <alignment horizontal="center"/>
      <protection/>
    </xf>
    <xf numFmtId="176" fontId="0" fillId="0" borderId="14" xfId="61" applyNumberFormat="1" applyBorder="1" applyAlignment="1">
      <alignment horizontal="center"/>
      <protection/>
    </xf>
    <xf numFmtId="0" fontId="0" fillId="0" borderId="15" xfId="61" applyNumberFormat="1" applyBorder="1" applyAlignment="1">
      <alignment horizontal="center"/>
      <protection/>
    </xf>
    <xf numFmtId="0" fontId="0" fillId="0" borderId="12" xfId="61" applyNumberFormat="1" applyBorder="1" applyAlignment="1">
      <alignment horizontal="center"/>
      <protection/>
    </xf>
    <xf numFmtId="0" fontId="0" fillId="0" borderId="13" xfId="61" applyNumberFormat="1" applyBorder="1" applyAlignment="1">
      <alignment horizontal="center"/>
      <protection/>
    </xf>
    <xf numFmtId="0" fontId="0" fillId="0" borderId="14" xfId="61" applyNumberFormat="1" applyBorder="1" applyAlignment="1">
      <alignment horizontal="center"/>
      <protection/>
    </xf>
    <xf numFmtId="49" fontId="22" fillId="0" borderId="16" xfId="0" applyNumberFormat="1" applyFont="1" applyBorder="1" applyAlignment="1">
      <alignment horizontal="center" vertical="center" shrinkToFit="1"/>
    </xf>
    <xf numFmtId="49" fontId="22" fillId="0" borderId="17" xfId="0" applyNumberFormat="1" applyFont="1" applyBorder="1" applyAlignment="1">
      <alignment horizontal="center" vertical="center" shrinkToFit="1"/>
    </xf>
    <xf numFmtId="49" fontId="23" fillId="0" borderId="16" xfId="0" applyNumberFormat="1" applyFont="1" applyFill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 shrinkToFit="1"/>
    </xf>
    <xf numFmtId="0" fontId="22" fillId="0" borderId="16" xfId="0" applyNumberFormat="1" applyFont="1" applyBorder="1" applyAlignment="1">
      <alignment horizontal="center" vertical="center" shrinkToFit="1"/>
    </xf>
    <xf numFmtId="49" fontId="23" fillId="0" borderId="17" xfId="0" applyNumberFormat="1" applyFont="1" applyFill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49" fontId="23" fillId="0" borderId="18" xfId="0" applyNumberFormat="1" applyFont="1" applyFill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 shrinkToFit="1"/>
    </xf>
    <xf numFmtId="49" fontId="22" fillId="0" borderId="17" xfId="0" applyNumberFormat="1" applyFont="1" applyFill="1" applyBorder="1" applyAlignment="1">
      <alignment horizontal="center" vertical="center" shrinkToFit="1"/>
    </xf>
    <xf numFmtId="0" fontId="21" fillId="0" borderId="19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 shrinkToFit="1"/>
    </xf>
    <xf numFmtId="49" fontId="22" fillId="0" borderId="20" xfId="0" applyNumberFormat="1" applyFont="1" applyBorder="1" applyAlignment="1">
      <alignment horizontal="center" vertical="center" shrinkToFit="1"/>
    </xf>
    <xf numFmtId="49" fontId="23" fillId="0" borderId="21" xfId="0" applyNumberFormat="1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 shrinkToFit="1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shrinkToFit="1"/>
    </xf>
    <xf numFmtId="49" fontId="22" fillId="0" borderId="10" xfId="0" applyNumberFormat="1" applyFont="1" applyBorder="1" applyAlignment="1">
      <alignment horizontal="center" vertical="center" shrinkToFit="1"/>
    </xf>
    <xf numFmtId="49" fontId="23" fillId="0" borderId="23" xfId="0" applyNumberFormat="1" applyFont="1" applyFill="1" applyBorder="1" applyAlignment="1">
      <alignment horizontal="center" vertical="center"/>
    </xf>
    <xf numFmtId="49" fontId="23" fillId="0" borderId="23" xfId="0" applyNumberFormat="1" applyFont="1" applyBorder="1" applyAlignment="1">
      <alignment horizontal="center" vertical="center"/>
    </xf>
    <xf numFmtId="49" fontId="21" fillId="24" borderId="23" xfId="0" applyNumberFormat="1" applyFont="1" applyFill="1" applyBorder="1" applyAlignment="1">
      <alignment horizontal="center" vertical="center" shrinkToFit="1"/>
    </xf>
    <xf numFmtId="49" fontId="22" fillId="24" borderId="23" xfId="0" applyNumberFormat="1" applyFont="1" applyFill="1" applyBorder="1" applyAlignment="1">
      <alignment horizontal="center" vertical="center" shrinkToFit="1"/>
    </xf>
    <xf numFmtId="0" fontId="21" fillId="0" borderId="24" xfId="0" applyNumberFormat="1" applyFont="1" applyFill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49" fontId="21" fillId="0" borderId="25" xfId="0" applyNumberFormat="1" applyFont="1" applyFill="1" applyBorder="1" applyAlignment="1">
      <alignment horizontal="center" vertical="center"/>
    </xf>
    <xf numFmtId="49" fontId="21" fillId="24" borderId="18" xfId="0" applyNumberFormat="1" applyFont="1" applyFill="1" applyBorder="1" applyAlignment="1">
      <alignment horizontal="center" vertical="center" shrinkToFit="1"/>
    </xf>
    <xf numFmtId="0" fontId="21" fillId="0" borderId="19" xfId="0" applyNumberFormat="1" applyFont="1" applyFill="1" applyBorder="1" applyAlignment="1">
      <alignment horizontal="center" vertical="center"/>
    </xf>
    <xf numFmtId="49" fontId="21" fillId="24" borderId="16" xfId="0" applyNumberFormat="1" applyFont="1" applyFill="1" applyBorder="1" applyAlignment="1">
      <alignment horizontal="center" vertical="center" shrinkToFit="1"/>
    </xf>
    <xf numFmtId="49" fontId="22" fillId="24" borderId="16" xfId="0" applyNumberFormat="1" applyFont="1" applyFill="1" applyBorder="1" applyAlignment="1">
      <alignment horizontal="center" vertical="center" shrinkToFit="1"/>
    </xf>
    <xf numFmtId="0" fontId="21" fillId="0" borderId="26" xfId="0" applyNumberFormat="1" applyFont="1" applyFill="1" applyBorder="1" applyAlignment="1">
      <alignment horizontal="center" vertical="center"/>
    </xf>
    <xf numFmtId="49" fontId="23" fillId="0" borderId="27" xfId="0" applyNumberFormat="1" applyFont="1" applyFill="1" applyBorder="1" applyAlignment="1">
      <alignment horizontal="center" vertical="center"/>
    </xf>
    <xf numFmtId="49" fontId="21" fillId="0" borderId="28" xfId="0" applyNumberFormat="1" applyFont="1" applyFill="1" applyBorder="1" applyAlignment="1">
      <alignment horizontal="center" vertical="center"/>
    </xf>
    <xf numFmtId="49" fontId="23" fillId="0" borderId="29" xfId="0" applyNumberFormat="1" applyFont="1" applyFill="1" applyBorder="1" applyAlignment="1">
      <alignment horizontal="center" vertical="center"/>
    </xf>
    <xf numFmtId="49" fontId="23" fillId="0" borderId="20" xfId="0" applyNumberFormat="1" applyFont="1" applyFill="1" applyBorder="1" applyAlignment="1">
      <alignment horizontal="center" vertical="center"/>
    </xf>
    <xf numFmtId="49" fontId="23" fillId="0" borderId="30" xfId="0" applyNumberFormat="1" applyFont="1" applyFill="1" applyBorder="1" applyAlignment="1">
      <alignment horizontal="center" vertical="center"/>
    </xf>
    <xf numFmtId="49" fontId="21" fillId="0" borderId="31" xfId="0" applyNumberFormat="1" applyFont="1" applyFill="1" applyBorder="1" applyAlignment="1">
      <alignment horizontal="center" vertical="center"/>
    </xf>
    <xf numFmtId="49" fontId="23" fillId="0" borderId="32" xfId="0" applyNumberFormat="1" applyFont="1" applyFill="1" applyBorder="1" applyAlignment="1">
      <alignment horizontal="center" vertical="center"/>
    </xf>
    <xf numFmtId="49" fontId="22" fillId="24" borderId="20" xfId="0" applyNumberFormat="1" applyFont="1" applyFill="1" applyBorder="1" applyAlignment="1">
      <alignment horizontal="center" vertical="center" shrinkToFit="1"/>
    </xf>
    <xf numFmtId="49" fontId="22" fillId="24" borderId="20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49" fontId="21" fillId="0" borderId="33" xfId="0" applyNumberFormat="1" applyFont="1" applyFill="1" applyBorder="1" applyAlignment="1">
      <alignment horizontal="center" vertical="center"/>
    </xf>
    <xf numFmtId="49" fontId="23" fillId="0" borderId="34" xfId="0" applyNumberFormat="1" applyFont="1" applyFill="1" applyBorder="1" applyAlignment="1">
      <alignment horizontal="center" vertical="center"/>
    </xf>
    <xf numFmtId="49" fontId="21" fillId="24" borderId="10" xfId="0" applyNumberFormat="1" applyFont="1" applyFill="1" applyBorder="1" applyAlignment="1">
      <alignment horizontal="center" vertical="center" shrinkToFit="1"/>
    </xf>
    <xf numFmtId="49" fontId="22" fillId="24" borderId="10" xfId="0" applyNumberFormat="1" applyFont="1" applyFill="1" applyBorder="1" applyAlignment="1">
      <alignment horizontal="center" vertical="center" shrinkToFit="1"/>
    </xf>
    <xf numFmtId="49" fontId="22" fillId="24" borderId="10" xfId="0" applyNumberFormat="1" applyFont="1" applyFill="1" applyBorder="1" applyAlignment="1">
      <alignment horizontal="center" vertical="center"/>
    </xf>
    <xf numFmtId="49" fontId="22" fillId="24" borderId="35" xfId="0" applyNumberFormat="1" applyFont="1" applyFill="1" applyBorder="1" applyAlignment="1">
      <alignment horizontal="center" vertical="center" shrinkToFit="1"/>
    </xf>
    <xf numFmtId="49" fontId="23" fillId="0" borderId="36" xfId="0" applyNumberFormat="1" applyFont="1" applyFill="1" applyBorder="1" applyAlignment="1">
      <alignment horizontal="center" vertical="center"/>
    </xf>
    <xf numFmtId="49" fontId="21" fillId="0" borderId="37" xfId="0" applyNumberFormat="1" applyFont="1" applyFill="1" applyBorder="1" applyAlignment="1">
      <alignment horizontal="center" vertical="center"/>
    </xf>
    <xf numFmtId="49" fontId="23" fillId="0" borderId="38" xfId="0" applyNumberFormat="1" applyFont="1" applyFill="1" applyBorder="1" applyAlignment="1">
      <alignment horizontal="center" vertical="center"/>
    </xf>
    <xf numFmtId="49" fontId="21" fillId="24" borderId="17" xfId="0" applyNumberFormat="1" applyFont="1" applyFill="1" applyBorder="1" applyAlignment="1">
      <alignment horizontal="center" vertical="center" shrinkToFit="1"/>
    </xf>
    <xf numFmtId="49" fontId="22" fillId="24" borderId="17" xfId="0" applyNumberFormat="1" applyFont="1" applyFill="1" applyBorder="1" applyAlignment="1">
      <alignment horizontal="center" vertical="center" shrinkToFit="1"/>
    </xf>
    <xf numFmtId="49" fontId="22" fillId="24" borderId="17" xfId="0" applyNumberFormat="1" applyFont="1" applyFill="1" applyBorder="1" applyAlignment="1">
      <alignment horizontal="center" vertical="center"/>
    </xf>
    <xf numFmtId="49" fontId="22" fillId="0" borderId="39" xfId="0" applyNumberFormat="1" applyFont="1" applyBorder="1" applyAlignment="1">
      <alignment horizontal="right" vertical="center" wrapText="1"/>
    </xf>
    <xf numFmtId="49" fontId="22" fillId="0" borderId="40" xfId="0" applyNumberFormat="1" applyFont="1" applyBorder="1" applyAlignment="1">
      <alignment horizontal="right" vertical="center" wrapText="1"/>
    </xf>
    <xf numFmtId="49" fontId="22" fillId="0" borderId="41" xfId="0" applyNumberFormat="1" applyFont="1" applyBorder="1" applyAlignment="1">
      <alignment horizontal="right" vertical="center" wrapText="1"/>
    </xf>
    <xf numFmtId="49" fontId="22" fillId="0" borderId="42" xfId="0" applyNumberFormat="1" applyFont="1" applyBorder="1" applyAlignment="1">
      <alignment horizontal="right" vertical="center" wrapText="1"/>
    </xf>
    <xf numFmtId="49" fontId="23" fillId="0" borderId="35" xfId="0" applyNumberFormat="1" applyFont="1" applyFill="1" applyBorder="1" applyAlignment="1">
      <alignment horizontal="center" vertical="center"/>
    </xf>
    <xf numFmtId="49" fontId="23" fillId="0" borderId="43" xfId="0" applyNumberFormat="1" applyFont="1" applyFill="1" applyBorder="1" applyAlignment="1">
      <alignment horizontal="center" vertical="center"/>
    </xf>
    <xf numFmtId="49" fontId="21" fillId="0" borderId="44" xfId="0" applyNumberFormat="1" applyFont="1" applyFill="1" applyBorder="1" applyAlignment="1">
      <alignment horizontal="center" vertical="center"/>
    </xf>
    <xf numFmtId="49" fontId="23" fillId="0" borderId="4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176" fontId="0" fillId="0" borderId="0" xfId="61" applyNumberFormat="1" applyFill="1" applyBorder="1" applyAlignment="1">
      <alignment horizontal="center"/>
      <protection/>
    </xf>
    <xf numFmtId="176" fontId="0" fillId="0" borderId="0" xfId="61" applyNumberFormat="1" applyFont="1" applyFill="1" applyBorder="1" applyAlignment="1">
      <alignment horizontal="left" vertical="center" shrinkToFit="1"/>
      <protection/>
    </xf>
    <xf numFmtId="176" fontId="2" fillId="0" borderId="31" xfId="61" applyNumberFormat="1" applyFont="1" applyFill="1" applyBorder="1" applyAlignment="1">
      <alignment horizontal="center"/>
      <protection/>
    </xf>
    <xf numFmtId="0" fontId="2" fillId="0" borderId="31" xfId="0" applyFont="1" applyBorder="1" applyAlignment="1">
      <alignment vertical="center"/>
    </xf>
    <xf numFmtId="0" fontId="0" fillId="0" borderId="0" xfId="61" applyNumberFormat="1" applyBorder="1" applyAlignment="1">
      <alignment horizontal="center"/>
      <protection/>
    </xf>
    <xf numFmtId="0" fontId="0" fillId="0" borderId="46" xfId="61" applyNumberFormat="1" applyBorder="1" applyAlignment="1">
      <alignment horizontal="center"/>
      <protection/>
    </xf>
    <xf numFmtId="49" fontId="25" fillId="23" borderId="0" xfId="61" applyNumberFormat="1" applyFont="1" applyFill="1" applyBorder="1" applyAlignment="1">
      <alignment horizontal="center"/>
      <protection/>
    </xf>
    <xf numFmtId="176" fontId="0" fillId="0" borderId="0" xfId="0" applyNumberFormat="1" applyAlignment="1">
      <alignment vertical="center"/>
    </xf>
    <xf numFmtId="176" fontId="0" fillId="0" borderId="47" xfId="61" applyNumberFormat="1" applyBorder="1" applyAlignment="1">
      <alignment horizontal="center"/>
      <protection/>
    </xf>
    <xf numFmtId="176" fontId="0" fillId="0" borderId="48" xfId="61" applyNumberFormat="1" applyBorder="1" applyAlignment="1">
      <alignment horizontal="center"/>
      <protection/>
    </xf>
    <xf numFmtId="176" fontId="0" fillId="0" borderId="49" xfId="61" applyNumberFormat="1" applyBorder="1" applyAlignment="1">
      <alignment horizontal="center"/>
      <protection/>
    </xf>
    <xf numFmtId="0" fontId="0" fillId="0" borderId="47" xfId="61" applyNumberFormat="1" applyFont="1" applyBorder="1" applyAlignment="1">
      <alignment horizontal="center"/>
      <protection/>
    </xf>
    <xf numFmtId="0" fontId="0" fillId="0" borderId="48" xfId="61" applyNumberFormat="1" applyBorder="1" applyAlignment="1">
      <alignment horizontal="center"/>
      <protection/>
    </xf>
    <xf numFmtId="0" fontId="0" fillId="0" borderId="49" xfId="61" applyNumberFormat="1" applyFont="1" applyBorder="1" applyAlignment="1">
      <alignment horizontal="center"/>
      <protection/>
    </xf>
    <xf numFmtId="0" fontId="0" fillId="0" borderId="47" xfId="61" applyNumberFormat="1" applyBorder="1" applyAlignment="1">
      <alignment horizontal="center"/>
      <protection/>
    </xf>
    <xf numFmtId="0" fontId="0" fillId="0" borderId="49" xfId="61" applyNumberFormat="1" applyBorder="1" applyAlignment="1">
      <alignment horizontal="center"/>
      <protection/>
    </xf>
    <xf numFmtId="49" fontId="22" fillId="0" borderId="10" xfId="0" applyNumberFormat="1" applyFont="1" applyFill="1" applyBorder="1" applyAlignment="1">
      <alignment horizontal="center" vertical="center" shrinkToFit="1"/>
    </xf>
    <xf numFmtId="49" fontId="23" fillId="0" borderId="12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3" fillId="0" borderId="36" xfId="0" applyNumberFormat="1" applyFont="1" applyBorder="1" applyAlignment="1">
      <alignment horizontal="center" vertical="center"/>
    </xf>
    <xf numFmtId="49" fontId="21" fillId="0" borderId="35" xfId="0" applyNumberFormat="1" applyFont="1" applyBorder="1" applyAlignment="1">
      <alignment horizontal="center" vertical="center" shrinkToFit="1"/>
    </xf>
    <xf numFmtId="49" fontId="21" fillId="24" borderId="35" xfId="0" applyNumberFormat="1" applyFont="1" applyFill="1" applyBorder="1" applyAlignment="1">
      <alignment horizontal="center" vertical="center" shrinkToFit="1"/>
    </xf>
    <xf numFmtId="49" fontId="23" fillId="0" borderId="12" xfId="0" applyNumberFormat="1" applyFont="1" applyBorder="1" applyAlignment="1">
      <alignment horizontal="center" vertical="center"/>
    </xf>
    <xf numFmtId="49" fontId="23" fillId="0" borderId="27" xfId="0" applyNumberFormat="1" applyFont="1" applyBorder="1" applyAlignment="1">
      <alignment horizontal="center" vertical="center"/>
    </xf>
    <xf numFmtId="49" fontId="22" fillId="0" borderId="35" xfId="0" applyNumberFormat="1" applyFont="1" applyBorder="1" applyAlignment="1">
      <alignment horizontal="center" vertical="center" shrinkToFit="1"/>
    </xf>
    <xf numFmtId="49" fontId="22" fillId="24" borderId="35" xfId="0" applyNumberFormat="1" applyFont="1" applyFill="1" applyBorder="1" applyAlignment="1">
      <alignment horizontal="center" vertical="center"/>
    </xf>
    <xf numFmtId="0" fontId="21" fillId="0" borderId="50" xfId="0" applyNumberFormat="1" applyFont="1" applyFill="1" applyBorder="1" applyAlignment="1">
      <alignment horizontal="center" vertical="center"/>
    </xf>
    <xf numFmtId="49" fontId="23" fillId="0" borderId="35" xfId="0" applyNumberFormat="1" applyFont="1" applyBorder="1" applyAlignment="1">
      <alignment horizontal="center" vertical="center"/>
    </xf>
    <xf numFmtId="49" fontId="22" fillId="24" borderId="18" xfId="0" applyNumberFormat="1" applyFont="1" applyFill="1" applyBorder="1" applyAlignment="1">
      <alignment horizontal="center" vertical="center" shrinkToFit="1"/>
    </xf>
    <xf numFmtId="0" fontId="22" fillId="24" borderId="16" xfId="0" applyNumberFormat="1" applyFont="1" applyFill="1" applyBorder="1" applyAlignment="1">
      <alignment horizontal="center" vertical="center" shrinkToFit="1"/>
    </xf>
    <xf numFmtId="0" fontId="22" fillId="24" borderId="10" xfId="0" applyNumberFormat="1" applyFont="1" applyFill="1" applyBorder="1" applyAlignment="1">
      <alignment horizontal="center" vertical="center"/>
    </xf>
    <xf numFmtId="0" fontId="22" fillId="24" borderId="35" xfId="0" applyNumberFormat="1" applyFont="1" applyFill="1" applyBorder="1" applyAlignment="1">
      <alignment horizontal="center" vertical="center" shrinkToFit="1"/>
    </xf>
    <xf numFmtId="49" fontId="23" fillId="25" borderId="23" xfId="0" applyNumberFormat="1" applyFont="1" applyFill="1" applyBorder="1" applyAlignment="1">
      <alignment horizontal="center" vertical="center"/>
    </xf>
    <xf numFmtId="49" fontId="23" fillId="25" borderId="43" xfId="0" applyNumberFormat="1" applyFont="1" applyFill="1" applyBorder="1" applyAlignment="1">
      <alignment horizontal="center" vertical="center"/>
    </xf>
    <xf numFmtId="49" fontId="23" fillId="25" borderId="45" xfId="0" applyNumberFormat="1" applyFont="1" applyFill="1" applyBorder="1" applyAlignment="1">
      <alignment horizontal="center" vertical="center"/>
    </xf>
    <xf numFmtId="0" fontId="22" fillId="24" borderId="20" xfId="0" applyNumberFormat="1" applyFont="1" applyFill="1" applyBorder="1" applyAlignment="1">
      <alignment horizontal="center" vertical="center" shrinkToFit="1"/>
    </xf>
    <xf numFmtId="49" fontId="22" fillId="0" borderId="18" xfId="0" applyNumberFormat="1" applyFont="1" applyBorder="1" applyAlignment="1">
      <alignment horizontal="center" vertical="center" shrinkToFit="1"/>
    </xf>
    <xf numFmtId="49" fontId="22" fillId="24" borderId="24" xfId="0" applyNumberFormat="1" applyFont="1" applyFill="1" applyBorder="1" applyAlignment="1">
      <alignment horizontal="center" vertical="center" shrinkToFit="1"/>
    </xf>
    <xf numFmtId="0" fontId="21" fillId="0" borderId="19" xfId="0" applyNumberFormat="1" applyFont="1" applyBorder="1" applyAlignment="1">
      <alignment horizontal="center" vertical="center" wrapText="1"/>
    </xf>
    <xf numFmtId="49" fontId="22" fillId="0" borderId="41" xfId="0" applyNumberFormat="1" applyFont="1" applyBorder="1" applyAlignment="1">
      <alignment horizontal="center" vertical="center" wrapText="1"/>
    </xf>
    <xf numFmtId="0" fontId="21" fillId="0" borderId="51" xfId="0" applyNumberFormat="1" applyFont="1" applyBorder="1" applyAlignment="1">
      <alignment horizontal="center" vertical="center"/>
    </xf>
    <xf numFmtId="49" fontId="22" fillId="0" borderId="52" xfId="0" applyNumberFormat="1" applyFont="1" applyBorder="1" applyAlignment="1">
      <alignment horizontal="center" vertical="center" wrapText="1"/>
    </xf>
    <xf numFmtId="49" fontId="23" fillId="25" borderId="12" xfId="0" applyNumberFormat="1" applyFont="1" applyFill="1" applyBorder="1" applyAlignment="1">
      <alignment horizontal="center" vertical="center"/>
    </xf>
    <xf numFmtId="49" fontId="23" fillId="25" borderId="35" xfId="0" applyNumberFormat="1" applyFont="1" applyFill="1" applyBorder="1" applyAlignment="1">
      <alignment horizontal="center" vertical="center"/>
    </xf>
    <xf numFmtId="49" fontId="21" fillId="25" borderId="13" xfId="0" applyNumberFormat="1" applyFont="1" applyFill="1" applyBorder="1" applyAlignment="1">
      <alignment horizontal="center" vertical="center"/>
    </xf>
    <xf numFmtId="49" fontId="23" fillId="25" borderId="14" xfId="0" applyNumberFormat="1" applyFont="1" applyFill="1" applyBorder="1" applyAlignment="1">
      <alignment horizontal="center" vertical="center"/>
    </xf>
    <xf numFmtId="49" fontId="21" fillId="25" borderId="35" xfId="0" applyNumberFormat="1" applyFont="1" applyFill="1" applyBorder="1" applyAlignment="1">
      <alignment horizontal="center" vertical="center" shrinkToFit="1"/>
    </xf>
    <xf numFmtId="49" fontId="22" fillId="25" borderId="35" xfId="0" applyNumberFormat="1" applyFont="1" applyFill="1" applyBorder="1" applyAlignment="1">
      <alignment horizontal="center" vertical="center" shrinkToFit="1"/>
    </xf>
    <xf numFmtId="0" fontId="21" fillId="25" borderId="19" xfId="0" applyNumberFormat="1" applyFont="1" applyFill="1" applyBorder="1" applyAlignment="1">
      <alignment horizontal="center" vertical="center"/>
    </xf>
    <xf numFmtId="49" fontId="23" fillId="25" borderId="36" xfId="0" applyNumberFormat="1" applyFont="1" applyFill="1" applyBorder="1" applyAlignment="1">
      <alignment horizontal="center" vertical="center"/>
    </xf>
    <xf numFmtId="49" fontId="23" fillId="25" borderId="17" xfId="0" applyNumberFormat="1" applyFont="1" applyFill="1" applyBorder="1" applyAlignment="1">
      <alignment horizontal="center" vertical="center"/>
    </xf>
    <xf numFmtId="49" fontId="23" fillId="25" borderId="38" xfId="0" applyNumberFormat="1" applyFont="1" applyFill="1" applyBorder="1" applyAlignment="1">
      <alignment horizontal="center" vertical="center"/>
    </xf>
    <xf numFmtId="49" fontId="21" fillId="25" borderId="17" xfId="0" applyNumberFormat="1" applyFont="1" applyFill="1" applyBorder="1" applyAlignment="1">
      <alignment horizontal="center" vertical="center" shrinkToFit="1"/>
    </xf>
    <xf numFmtId="49" fontId="22" fillId="25" borderId="17" xfId="0" applyNumberFormat="1" applyFont="1" applyFill="1" applyBorder="1" applyAlignment="1">
      <alignment horizontal="center" vertical="center" shrinkToFit="1"/>
    </xf>
    <xf numFmtId="49" fontId="22" fillId="0" borderId="39" xfId="0" applyNumberFormat="1" applyFont="1" applyBorder="1" applyAlignment="1">
      <alignment horizontal="center" vertical="center" wrapText="1"/>
    </xf>
    <xf numFmtId="49" fontId="23" fillId="25" borderId="11" xfId="0" applyNumberFormat="1" applyFont="1" applyFill="1" applyBorder="1" applyAlignment="1">
      <alignment horizontal="center" vertical="center"/>
    </xf>
    <xf numFmtId="49" fontId="23" fillId="25" borderId="10" xfId="0" applyNumberFormat="1" applyFont="1" applyFill="1" applyBorder="1" applyAlignment="1">
      <alignment horizontal="center" vertical="center"/>
    </xf>
    <xf numFmtId="49" fontId="21" fillId="25" borderId="33" xfId="0" applyNumberFormat="1" applyFont="1" applyFill="1" applyBorder="1" applyAlignment="1">
      <alignment horizontal="center" vertical="center"/>
    </xf>
    <xf numFmtId="49" fontId="23" fillId="25" borderId="34" xfId="0" applyNumberFormat="1" applyFont="1" applyFill="1" applyBorder="1" applyAlignment="1">
      <alignment horizontal="center" vertical="center"/>
    </xf>
    <xf numFmtId="49" fontId="21" fillId="25" borderId="10" xfId="0" applyNumberFormat="1" applyFont="1" applyFill="1" applyBorder="1" applyAlignment="1">
      <alignment horizontal="center" vertical="center" shrinkToFit="1"/>
    </xf>
    <xf numFmtId="49" fontId="27" fillId="25" borderId="35" xfId="0" applyNumberFormat="1" applyFont="1" applyFill="1" applyBorder="1" applyAlignment="1">
      <alignment horizontal="center" vertical="center" shrinkToFit="1"/>
    </xf>
    <xf numFmtId="0" fontId="21" fillId="25" borderId="50" xfId="0" applyNumberFormat="1" applyFont="1" applyFill="1" applyBorder="1" applyAlignment="1">
      <alignment horizontal="center" vertical="center"/>
    </xf>
    <xf numFmtId="0" fontId="21" fillId="0" borderId="51" xfId="0" applyNumberFormat="1" applyFont="1" applyBorder="1" applyAlignment="1">
      <alignment horizontal="center" vertical="center" wrapText="1"/>
    </xf>
    <xf numFmtId="49" fontId="23" fillId="25" borderId="27" xfId="0" applyNumberFormat="1" applyFont="1" applyFill="1" applyBorder="1" applyAlignment="1">
      <alignment horizontal="center" vertical="center"/>
    </xf>
    <xf numFmtId="49" fontId="23" fillId="25" borderId="16" xfId="0" applyNumberFormat="1" applyFont="1" applyFill="1" applyBorder="1" applyAlignment="1">
      <alignment horizontal="center" vertical="center"/>
    </xf>
    <xf numFmtId="49" fontId="21" fillId="25" borderId="28" xfId="0" applyNumberFormat="1" applyFont="1" applyFill="1" applyBorder="1" applyAlignment="1">
      <alignment horizontal="center" vertical="center"/>
    </xf>
    <xf numFmtId="49" fontId="23" fillId="25" borderId="29" xfId="0" applyNumberFormat="1" applyFont="1" applyFill="1" applyBorder="1" applyAlignment="1">
      <alignment horizontal="center" vertical="center"/>
    </xf>
    <xf numFmtId="49" fontId="21" fillId="25" borderId="16" xfId="0" applyNumberFormat="1" applyFont="1" applyFill="1" applyBorder="1" applyAlignment="1">
      <alignment horizontal="center" vertical="center" shrinkToFit="1"/>
    </xf>
    <xf numFmtId="49" fontId="22" fillId="25" borderId="16" xfId="0" applyNumberFormat="1" applyFont="1" applyFill="1" applyBorder="1" applyAlignment="1">
      <alignment horizontal="center" vertical="center" shrinkToFit="1"/>
    </xf>
    <xf numFmtId="0" fontId="21" fillId="25" borderId="26" xfId="0" applyNumberFormat="1" applyFont="1" applyFill="1" applyBorder="1" applyAlignment="1">
      <alignment horizontal="center" vertical="center"/>
    </xf>
    <xf numFmtId="49" fontId="21" fillId="25" borderId="37" xfId="0" applyNumberFormat="1" applyFont="1" applyFill="1" applyBorder="1" applyAlignment="1">
      <alignment horizontal="center" vertical="center"/>
    </xf>
    <xf numFmtId="0" fontId="21" fillId="25" borderId="19" xfId="0" applyNumberFormat="1" applyFont="1" applyFill="1" applyBorder="1" applyAlignment="1">
      <alignment horizontal="center" vertical="center" wrapText="1"/>
    </xf>
    <xf numFmtId="49" fontId="22" fillId="0" borderId="0" xfId="61" applyNumberFormat="1" applyFont="1" applyFill="1" applyBorder="1" applyAlignment="1">
      <alignment horizontal="center"/>
      <protection/>
    </xf>
    <xf numFmtId="0" fontId="0" fillId="0" borderId="53" xfId="61" applyNumberFormat="1" applyBorder="1" applyAlignment="1">
      <alignment horizontal="center"/>
      <protection/>
    </xf>
    <xf numFmtId="0" fontId="0" fillId="0" borderId="54" xfId="61" applyNumberFormat="1" applyBorder="1" applyAlignment="1">
      <alignment horizontal="center"/>
      <protection/>
    </xf>
    <xf numFmtId="49" fontId="0" fillId="0" borderId="13" xfId="61" applyNumberFormat="1" applyBorder="1" applyAlignment="1">
      <alignment horizontal="center"/>
      <protection/>
    </xf>
    <xf numFmtId="49" fontId="21" fillId="0" borderId="10" xfId="61" applyNumberFormat="1" applyFont="1" applyBorder="1" applyAlignment="1">
      <alignment horizontal="center"/>
      <protection/>
    </xf>
    <xf numFmtId="0" fontId="0" fillId="0" borderId="55" xfId="61" applyNumberFormat="1" applyBorder="1" applyAlignment="1">
      <alignment horizontal="center"/>
      <protection/>
    </xf>
    <xf numFmtId="0" fontId="0" fillId="0" borderId="56" xfId="61" applyNumberFormat="1" applyBorder="1" applyAlignment="1">
      <alignment horizontal="center"/>
      <protection/>
    </xf>
    <xf numFmtId="176" fontId="0" fillId="0" borderId="57" xfId="61" applyNumberFormat="1" applyBorder="1" applyAlignment="1">
      <alignment horizontal="center"/>
      <protection/>
    </xf>
    <xf numFmtId="176" fontId="10" fillId="0" borderId="58" xfId="61" applyNumberFormat="1" applyFont="1" applyBorder="1" applyAlignment="1">
      <alignment horizontal="center" vertical="center"/>
      <protection/>
    </xf>
    <xf numFmtId="49" fontId="21" fillId="0" borderId="30" xfId="61" applyNumberFormat="1" applyFont="1" applyBorder="1" applyAlignment="1">
      <alignment horizontal="center"/>
      <protection/>
    </xf>
    <xf numFmtId="49" fontId="21" fillId="0" borderId="31" xfId="61" applyNumberFormat="1" applyFont="1" applyBorder="1" applyAlignment="1">
      <alignment horizontal="center"/>
      <protection/>
    </xf>
    <xf numFmtId="49" fontId="21" fillId="0" borderId="32" xfId="61" applyNumberFormat="1" applyFont="1" applyBorder="1" applyAlignment="1">
      <alignment horizontal="center"/>
      <protection/>
    </xf>
    <xf numFmtId="176" fontId="0" fillId="0" borderId="34" xfId="61" applyNumberFormat="1" applyFont="1" applyBorder="1" applyAlignment="1" applyProtection="1">
      <alignment horizontal="center" vertical="center"/>
      <protection locked="0"/>
    </xf>
    <xf numFmtId="176" fontId="0" fillId="0" borderId="34" xfId="61" applyNumberFormat="1" applyBorder="1" applyAlignment="1" applyProtection="1">
      <alignment horizontal="center" vertical="center"/>
      <protection locked="0"/>
    </xf>
    <xf numFmtId="49" fontId="22" fillId="0" borderId="20" xfId="61" applyNumberFormat="1" applyFont="1" applyBorder="1" applyAlignment="1">
      <alignment horizontal="center" vertical="center"/>
      <protection/>
    </xf>
    <xf numFmtId="0" fontId="22" fillId="0" borderId="59" xfId="61" applyNumberFormat="1" applyFont="1" applyBorder="1" applyAlignment="1">
      <alignment horizontal="center" vertical="center"/>
      <protection/>
    </xf>
    <xf numFmtId="0" fontId="22" fillId="0" borderId="35" xfId="61" applyNumberFormat="1" applyFont="1" applyBorder="1" applyAlignment="1">
      <alignment horizontal="center" vertical="center"/>
      <protection/>
    </xf>
    <xf numFmtId="49" fontId="0" fillId="0" borderId="13" xfId="61" applyNumberFormat="1" applyFont="1" applyBorder="1" applyAlignment="1">
      <alignment horizontal="center"/>
      <protection/>
    </xf>
    <xf numFmtId="49" fontId="22" fillId="0" borderId="13" xfId="61" applyNumberFormat="1" applyFont="1" applyBorder="1" applyAlignment="1">
      <alignment horizontal="center"/>
      <protection/>
    </xf>
    <xf numFmtId="0" fontId="0" fillId="0" borderId="15" xfId="61" applyNumberFormat="1" applyBorder="1" applyAlignment="1">
      <alignment horizontal="center"/>
      <protection/>
    </xf>
    <xf numFmtId="0" fontId="0" fillId="0" borderId="0" xfId="61" applyNumberFormat="1" applyBorder="1" applyAlignment="1">
      <alignment horizontal="center"/>
      <protection/>
    </xf>
    <xf numFmtId="0" fontId="0" fillId="0" borderId="30" xfId="61" applyNumberFormat="1" applyBorder="1" applyAlignment="1">
      <alignment horizontal="center"/>
      <protection/>
    </xf>
    <xf numFmtId="0" fontId="0" fillId="0" borderId="31" xfId="61" applyNumberFormat="1" applyBorder="1" applyAlignment="1">
      <alignment horizontal="center"/>
      <protection/>
    </xf>
    <xf numFmtId="0" fontId="0" fillId="0" borderId="32" xfId="61" applyNumberFormat="1" applyBorder="1" applyAlignment="1">
      <alignment horizontal="center"/>
      <protection/>
    </xf>
    <xf numFmtId="0" fontId="0" fillId="0" borderId="46" xfId="61" applyNumberFormat="1" applyBorder="1" applyAlignment="1">
      <alignment horizontal="center"/>
      <protection/>
    </xf>
    <xf numFmtId="177" fontId="0" fillId="0" borderId="11" xfId="61" applyNumberFormat="1" applyBorder="1" applyAlignment="1">
      <alignment horizontal="center" vertical="center"/>
      <protection/>
    </xf>
    <xf numFmtId="176" fontId="0" fillId="0" borderId="10" xfId="61" applyNumberFormat="1" applyBorder="1" applyAlignment="1">
      <alignment horizontal="center" vertical="center"/>
      <protection/>
    </xf>
    <xf numFmtId="176" fontId="0" fillId="0" borderId="34" xfId="61" applyNumberFormat="1" applyBorder="1" applyAlignment="1">
      <alignment horizontal="center" vertical="center"/>
      <protection/>
    </xf>
    <xf numFmtId="176" fontId="0" fillId="0" borderId="34" xfId="61" applyNumberFormat="1" applyFont="1" applyBorder="1" applyAlignment="1" applyProtection="1">
      <alignment horizontal="center" vertical="center"/>
      <protection/>
    </xf>
    <xf numFmtId="176" fontId="0" fillId="0" borderId="34" xfId="61" applyNumberFormat="1" applyBorder="1" applyAlignment="1" applyProtection="1">
      <alignment horizontal="center" vertical="center"/>
      <protection/>
    </xf>
    <xf numFmtId="49" fontId="23" fillId="0" borderId="20" xfId="61" applyNumberFormat="1" applyFont="1" applyBorder="1" applyAlignment="1">
      <alignment horizontal="center" vertical="center"/>
      <protection/>
    </xf>
    <xf numFmtId="0" fontId="23" fillId="0" borderId="59" xfId="61" applyNumberFormat="1" applyFont="1" applyBorder="1" applyAlignment="1">
      <alignment horizontal="center" vertical="center"/>
      <protection/>
    </xf>
    <xf numFmtId="0" fontId="23" fillId="0" borderId="35" xfId="61" applyNumberFormat="1" applyFont="1" applyBorder="1" applyAlignment="1">
      <alignment horizontal="center" vertical="center"/>
      <protection/>
    </xf>
    <xf numFmtId="49" fontId="0" fillId="0" borderId="20" xfId="61" applyNumberFormat="1" applyBorder="1" applyAlignment="1">
      <alignment horizontal="center" vertical="center"/>
      <protection/>
    </xf>
    <xf numFmtId="0" fontId="0" fillId="0" borderId="59" xfId="61" applyNumberFormat="1" applyBorder="1" applyAlignment="1">
      <alignment horizontal="center" vertical="center"/>
      <protection/>
    </xf>
    <xf numFmtId="0" fontId="0" fillId="0" borderId="35" xfId="61" applyNumberFormat="1" applyBorder="1" applyAlignment="1">
      <alignment horizontal="center" vertical="center"/>
      <protection/>
    </xf>
    <xf numFmtId="176" fontId="0" fillId="0" borderId="55" xfId="61" applyNumberFormat="1" applyBorder="1" applyAlignment="1">
      <alignment horizontal="center"/>
      <protection/>
    </xf>
    <xf numFmtId="176" fontId="0" fillId="0" borderId="56" xfId="61" applyNumberFormat="1" applyBorder="1" applyAlignment="1">
      <alignment horizontal="center"/>
      <protection/>
    </xf>
    <xf numFmtId="176" fontId="0" fillId="0" borderId="53" xfId="61" applyNumberFormat="1" applyBorder="1" applyAlignment="1">
      <alignment horizontal="center"/>
      <protection/>
    </xf>
    <xf numFmtId="176" fontId="0" fillId="0" borderId="54" xfId="61" applyNumberFormat="1" applyBorder="1" applyAlignment="1">
      <alignment horizontal="center"/>
      <protection/>
    </xf>
    <xf numFmtId="176" fontId="0" fillId="0" borderId="60" xfId="61" applyNumberFormat="1" applyBorder="1" applyAlignment="1">
      <alignment horizontal="center"/>
      <protection/>
    </xf>
    <xf numFmtId="176" fontId="0" fillId="0" borderId="61" xfId="61" applyNumberFormat="1" applyBorder="1" applyAlignment="1">
      <alignment horizontal="center"/>
      <protection/>
    </xf>
    <xf numFmtId="176" fontId="0" fillId="0" borderId="62" xfId="61" applyNumberFormat="1" applyBorder="1" applyAlignment="1">
      <alignment horizontal="center"/>
      <protection/>
    </xf>
    <xf numFmtId="176" fontId="0" fillId="0" borderId="63" xfId="61" applyNumberFormat="1" applyBorder="1" applyAlignment="1">
      <alignment horizontal="center"/>
      <protection/>
    </xf>
    <xf numFmtId="0" fontId="0" fillId="0" borderId="60" xfId="61" applyNumberFormat="1" applyBorder="1" applyAlignment="1">
      <alignment horizontal="center"/>
      <protection/>
    </xf>
    <xf numFmtId="0" fontId="0" fillId="0" borderId="61" xfId="61" applyNumberFormat="1" applyBorder="1" applyAlignment="1">
      <alignment horizontal="center"/>
      <protection/>
    </xf>
    <xf numFmtId="0" fontId="0" fillId="0" borderId="62" xfId="61" applyNumberFormat="1" applyBorder="1" applyAlignment="1">
      <alignment horizontal="center"/>
      <protection/>
    </xf>
    <xf numFmtId="0" fontId="0" fillId="0" borderId="63" xfId="61" applyNumberFormat="1" applyBorder="1" applyAlignment="1">
      <alignment horizontal="center"/>
      <protection/>
    </xf>
    <xf numFmtId="0" fontId="0" fillId="0" borderId="57" xfId="61" applyNumberFormat="1" applyBorder="1" applyAlignment="1">
      <alignment horizontal="center"/>
      <protection/>
    </xf>
    <xf numFmtId="176" fontId="26" fillId="23" borderId="0" xfId="61" applyNumberFormat="1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49" fontId="22" fillId="0" borderId="39" xfId="0" applyNumberFormat="1" applyFont="1" applyBorder="1" applyAlignment="1">
      <alignment horizontal="right" vertical="center" wrapText="1"/>
    </xf>
    <xf numFmtId="49" fontId="22" fillId="0" borderId="64" xfId="0" applyNumberFormat="1" applyFont="1" applyBorder="1" applyAlignment="1">
      <alignment horizontal="right" vertical="center" wrapText="1"/>
    </xf>
    <xf numFmtId="49" fontId="22" fillId="0" borderId="40" xfId="0" applyNumberFormat="1" applyFont="1" applyBorder="1" applyAlignment="1">
      <alignment horizontal="right" vertical="center" wrapText="1"/>
    </xf>
    <xf numFmtId="49" fontId="23" fillId="0" borderId="16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center" vertical="center"/>
    </xf>
    <xf numFmtId="0" fontId="21" fillId="0" borderId="26" xfId="0" applyNumberFormat="1" applyFont="1" applyFill="1" applyBorder="1" applyAlignment="1">
      <alignment horizontal="center" vertical="center"/>
    </xf>
    <xf numFmtId="0" fontId="21" fillId="0" borderId="51" xfId="0" applyNumberFormat="1" applyFont="1" applyFill="1" applyBorder="1" applyAlignment="1">
      <alignment horizontal="center" vertical="center"/>
    </xf>
    <xf numFmtId="0" fontId="21" fillId="0" borderId="50" xfId="0" applyNumberFormat="1" applyFont="1" applyFill="1" applyBorder="1" applyAlignment="1">
      <alignment horizontal="center" vertical="center"/>
    </xf>
    <xf numFmtId="0" fontId="21" fillId="0" borderId="65" xfId="0" applyNumberFormat="1" applyFont="1" applyFill="1" applyBorder="1" applyAlignment="1">
      <alignment horizontal="center" vertical="center"/>
    </xf>
    <xf numFmtId="49" fontId="22" fillId="0" borderId="52" xfId="0" applyNumberFormat="1" applyFont="1" applyBorder="1" applyAlignment="1">
      <alignment horizontal="right" vertical="center" wrapText="1"/>
    </xf>
    <xf numFmtId="49" fontId="23" fillId="0" borderId="35" xfId="0" applyNumberFormat="1" applyFont="1" applyFill="1" applyBorder="1" applyAlignment="1">
      <alignment horizontal="center" vertical="center"/>
    </xf>
    <xf numFmtId="49" fontId="23" fillId="0" borderId="66" xfId="0" applyNumberFormat="1" applyFont="1" applyFill="1" applyBorder="1" applyAlignment="1">
      <alignment horizontal="center" vertical="center"/>
    </xf>
    <xf numFmtId="49" fontId="23" fillId="0" borderId="67" xfId="0" applyNumberFormat="1" applyFont="1" applyFill="1" applyBorder="1" applyAlignment="1">
      <alignment horizontal="center" vertical="center"/>
    </xf>
    <xf numFmtId="49" fontId="23" fillId="0" borderId="21" xfId="0" applyNumberFormat="1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>
      <alignment horizontal="center" vertical="center"/>
    </xf>
    <xf numFmtId="49" fontId="22" fillId="0" borderId="68" xfId="0" applyNumberFormat="1" applyFont="1" applyBorder="1" applyAlignment="1">
      <alignment horizontal="right" vertical="center" wrapText="1"/>
    </xf>
    <xf numFmtId="49" fontId="22" fillId="0" borderId="41" xfId="0" applyNumberFormat="1" applyFont="1" applyBorder="1" applyAlignment="1">
      <alignment horizontal="right" vertical="center" wrapText="1"/>
    </xf>
    <xf numFmtId="0" fontId="21" fillId="0" borderId="69" xfId="0" applyNumberFormat="1" applyFont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/>
    </xf>
    <xf numFmtId="49" fontId="23" fillId="0" borderId="15" xfId="0" applyNumberFormat="1" applyFont="1" applyFill="1" applyBorder="1" applyAlignment="1">
      <alignment horizontal="center" vertical="center"/>
    </xf>
    <xf numFmtId="49" fontId="23" fillId="0" borderId="46" xfId="0" applyNumberFormat="1" applyFont="1" applyFill="1" applyBorder="1" applyAlignment="1">
      <alignment horizontal="center" vertical="center"/>
    </xf>
    <xf numFmtId="0" fontId="21" fillId="0" borderId="70" xfId="0" applyNumberFormat="1" applyFont="1" applyBorder="1" applyAlignment="1">
      <alignment horizontal="center" vertical="center"/>
    </xf>
    <xf numFmtId="49" fontId="22" fillId="0" borderId="71" xfId="0" applyNumberFormat="1" applyFont="1" applyBorder="1" applyAlignment="1">
      <alignment horizontal="right" vertical="center" wrapText="1"/>
    </xf>
    <xf numFmtId="0" fontId="0" fillId="25" borderId="43" xfId="0" applyFill="1" applyBorder="1" applyAlignment="1">
      <alignment horizontal="center" vertical="center"/>
    </xf>
    <xf numFmtId="0" fontId="0" fillId="25" borderId="45" xfId="0" applyFill="1" applyBorder="1" applyAlignment="1">
      <alignment horizontal="center" vertical="center"/>
    </xf>
    <xf numFmtId="49" fontId="24" fillId="0" borderId="39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4" fillId="0" borderId="26" xfId="0" applyNumberFormat="1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49" fontId="0" fillId="0" borderId="40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 shrinkToFit="1"/>
    </xf>
    <xf numFmtId="49" fontId="21" fillId="0" borderId="26" xfId="0" applyNumberFormat="1" applyFont="1" applyBorder="1" applyAlignment="1">
      <alignment horizontal="center" vertical="center"/>
    </xf>
    <xf numFmtId="49" fontId="21" fillId="0" borderId="65" xfId="0" applyNumberFormat="1" applyFont="1" applyBorder="1" applyAlignment="1">
      <alignment horizontal="center" vertical="center"/>
    </xf>
    <xf numFmtId="49" fontId="22" fillId="0" borderId="68" xfId="0" applyNumberFormat="1" applyFont="1" applyBorder="1" applyAlignment="1">
      <alignment horizontal="center" vertical="center" wrapText="1"/>
    </xf>
    <xf numFmtId="49" fontId="22" fillId="0" borderId="71" xfId="0" applyNumberFormat="1" applyFont="1" applyBorder="1" applyAlignment="1">
      <alignment horizontal="center" vertical="center" wrapText="1"/>
    </xf>
    <xf numFmtId="49" fontId="22" fillId="0" borderId="41" xfId="0" applyNumberFormat="1" applyFont="1" applyBorder="1" applyAlignment="1">
      <alignment horizontal="center" vertical="center" wrapText="1"/>
    </xf>
    <xf numFmtId="49" fontId="24" fillId="0" borderId="68" xfId="0" applyNumberFormat="1" applyFont="1" applyBorder="1" applyAlignment="1">
      <alignment horizontal="center" vertical="center"/>
    </xf>
    <xf numFmtId="49" fontId="24" fillId="0" borderId="72" xfId="0" applyNumberFormat="1" applyFont="1" applyBorder="1" applyAlignment="1">
      <alignment horizontal="center" vertical="center"/>
    </xf>
    <xf numFmtId="49" fontId="24" fillId="0" borderId="69" xfId="0" applyNumberFormat="1" applyFont="1" applyBorder="1" applyAlignment="1">
      <alignment horizontal="center" vertical="center"/>
    </xf>
    <xf numFmtId="49" fontId="0" fillId="0" borderId="73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49" fontId="21" fillId="0" borderId="74" xfId="0" applyNumberFormat="1" applyFont="1" applyBorder="1" applyAlignment="1">
      <alignment horizontal="center" vertical="center"/>
    </xf>
    <xf numFmtId="49" fontId="22" fillId="0" borderId="52" xfId="0" applyNumberFormat="1" applyFont="1" applyBorder="1" applyAlignment="1">
      <alignment horizontal="center" vertical="center" wrapText="1"/>
    </xf>
    <xf numFmtId="0" fontId="21" fillId="0" borderId="50" xfId="0" applyNumberFormat="1" applyFont="1" applyBorder="1" applyAlignment="1">
      <alignment horizontal="center" vertical="center"/>
    </xf>
    <xf numFmtId="0" fontId="21" fillId="0" borderId="24" xfId="0" applyNumberFormat="1" applyFont="1" applyBorder="1" applyAlignment="1">
      <alignment horizontal="center" vertical="center"/>
    </xf>
    <xf numFmtId="0" fontId="21" fillId="0" borderId="26" xfId="0" applyNumberFormat="1" applyFont="1" applyBorder="1" applyAlignment="1">
      <alignment horizontal="center" vertical="center"/>
    </xf>
    <xf numFmtId="0" fontId="21" fillId="0" borderId="69" xfId="0" applyNumberFormat="1" applyFont="1" applyBorder="1" applyAlignment="1">
      <alignment horizontal="center" vertical="center" wrapText="1"/>
    </xf>
    <xf numFmtId="0" fontId="21" fillId="0" borderId="70" xfId="0" applyNumberFormat="1" applyFont="1" applyBorder="1" applyAlignment="1">
      <alignment horizontal="center" vertical="center" wrapText="1"/>
    </xf>
    <xf numFmtId="0" fontId="21" fillId="0" borderId="50" xfId="0" applyNumberFormat="1" applyFont="1" applyBorder="1" applyAlignment="1">
      <alignment horizontal="center" vertical="center" wrapText="1"/>
    </xf>
    <xf numFmtId="0" fontId="21" fillId="0" borderId="51" xfId="0" applyNumberFormat="1" applyFont="1" applyBorder="1" applyAlignment="1">
      <alignment horizontal="center" vertical="center"/>
    </xf>
    <xf numFmtId="49" fontId="28" fillId="0" borderId="58" xfId="61" applyNumberFormat="1" applyFont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3">
    <dxf>
      <font>
        <color rgb="FFFFFFFF"/>
      </font>
      <border/>
    </dxf>
    <dxf>
      <font>
        <color rgb="FFFF0000"/>
      </font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523875</xdr:colOff>
      <xdr:row>11</xdr:row>
      <xdr:rowOff>123825</xdr:rowOff>
    </xdr:from>
    <xdr:ext cx="1952625" cy="219075"/>
    <xdr:sp>
      <xdr:nvSpPr>
        <xdr:cNvPr id="1" name="TextBox 1"/>
        <xdr:cNvSpPr txBox="1">
          <a:spLocks noChangeArrowheads="1"/>
        </xdr:cNvSpPr>
      </xdr:nvSpPr>
      <xdr:spPr>
        <a:xfrm>
          <a:off x="12115800" y="2009775"/>
          <a:ext cx="1952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グレーエリアの操作厳禁！！！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tabSelected="1" zoomScale="75" zoomScaleNormal="75" workbookViewId="0" topLeftCell="A1">
      <selection activeCell="AE3" sqref="AE3:AE6"/>
    </sheetView>
  </sheetViews>
  <sheetFormatPr defaultColWidth="9.00390625" defaultRowHeight="13.5"/>
  <cols>
    <col min="1" max="1" width="10.375" style="0" customWidth="1"/>
    <col min="2" max="25" width="3.625" style="0" customWidth="1"/>
    <col min="30" max="30" width="9.75390625" style="0" customWidth="1"/>
  </cols>
  <sheetData>
    <row r="1" spans="1:35" ht="13.5">
      <c r="A1" s="1"/>
      <c r="B1" s="169" t="s">
        <v>6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70" t="s">
        <v>247</v>
      </c>
      <c r="AD1" s="170"/>
      <c r="AF1" s="1"/>
      <c r="AG1" s="1"/>
      <c r="AH1" s="1"/>
      <c r="AI1" s="1"/>
    </row>
    <row r="2" spans="1:35" ht="13.5">
      <c r="A2" s="2"/>
      <c r="B2" s="156" t="s">
        <v>0</v>
      </c>
      <c r="C2" s="156"/>
      <c r="D2" s="156"/>
      <c r="E2" s="161" t="s">
        <v>1</v>
      </c>
      <c r="F2" s="162"/>
      <c r="G2" s="163"/>
      <c r="H2" s="161" t="s">
        <v>4</v>
      </c>
      <c r="I2" s="162"/>
      <c r="J2" s="163"/>
      <c r="K2" s="161" t="s">
        <v>5</v>
      </c>
      <c r="L2" s="162"/>
      <c r="M2" s="163"/>
      <c r="N2" s="156" t="s">
        <v>94</v>
      </c>
      <c r="O2" s="156"/>
      <c r="P2" s="156"/>
      <c r="Q2" s="161" t="s">
        <v>95</v>
      </c>
      <c r="R2" s="162"/>
      <c r="S2" s="163"/>
      <c r="T2" s="161" t="s">
        <v>2</v>
      </c>
      <c r="U2" s="162"/>
      <c r="V2" s="163"/>
      <c r="W2" s="161" t="s">
        <v>3</v>
      </c>
      <c r="X2" s="162"/>
      <c r="Y2" s="163"/>
      <c r="Z2" s="3" t="s">
        <v>10</v>
      </c>
      <c r="AA2" s="3" t="s">
        <v>7</v>
      </c>
      <c r="AB2" s="3" t="s">
        <v>8</v>
      </c>
      <c r="AC2" s="5" t="s">
        <v>9</v>
      </c>
      <c r="AD2" s="259" t="s">
        <v>248</v>
      </c>
      <c r="AE2" s="152"/>
      <c r="AF2" s="84" t="s">
        <v>106</v>
      </c>
      <c r="AG2" s="84" t="s">
        <v>107</v>
      </c>
      <c r="AH2" s="84" t="s">
        <v>108</v>
      </c>
      <c r="AI2" s="84" t="s">
        <v>109</v>
      </c>
    </row>
    <row r="3" spans="1:35" ht="13.5">
      <c r="A3" s="182" t="str">
        <f>B2</f>
        <v>山形ＦＣ</v>
      </c>
      <c r="B3" s="189"/>
      <c r="C3" s="189"/>
      <c r="D3" s="189"/>
      <c r="E3" s="173" t="str">
        <f>IF(E4="","",IF(E4=G4,"△",IF(E4&gt;G4,"○","×")))</f>
        <v>×</v>
      </c>
      <c r="F3" s="174"/>
      <c r="G3" s="175"/>
      <c r="H3" s="173" t="str">
        <f>IF(H4="","",IF(H4=J4,"△",IF(H4&gt;J4,"○","×")))</f>
        <v>○</v>
      </c>
      <c r="I3" s="174"/>
      <c r="J3" s="175"/>
      <c r="K3" s="173" t="str">
        <f>IF(K4="","",IF(K4=M4,"△",IF(K4&gt;M4,"○","×")))</f>
        <v>○</v>
      </c>
      <c r="L3" s="174"/>
      <c r="M3" s="175"/>
      <c r="N3" s="173" t="str">
        <f>IF(N4="","",IF(N4=P4,"△",IF(N4&gt;P4,"○","×")))</f>
        <v>○</v>
      </c>
      <c r="O3" s="174"/>
      <c r="P3" s="175"/>
      <c r="Q3" s="173" t="str">
        <f>IF(Q4="","",IF(Q4=S4,"△",IF(Q4&gt;S4,"○","×")))</f>
        <v>○</v>
      </c>
      <c r="R3" s="174"/>
      <c r="S3" s="175"/>
      <c r="T3" s="173" t="str">
        <f>IF(T4="","",IF(T4=V4,"△",IF(T4&gt;V4,"○","×")))</f>
        <v>○</v>
      </c>
      <c r="U3" s="174"/>
      <c r="V3" s="175"/>
      <c r="W3" s="173" t="str">
        <f>IF(W4="","",IF(W4=Y4,"△",IF(W4&gt;Y4,"○","×")))</f>
        <v>○</v>
      </c>
      <c r="X3" s="174"/>
      <c r="Y3" s="175"/>
      <c r="Z3" s="179">
        <f>((COUNTIF(B3:Y6,"○"))*3)+((COUNTIF(B3:Y6,"△"))*1)</f>
        <v>39</v>
      </c>
      <c r="AA3" s="164">
        <f>SUM(W4,W6,T6,T4,Q4,Q6,N6,N4,K4,K6,H6,H4,E4,E6)</f>
        <v>82</v>
      </c>
      <c r="AB3" s="178">
        <f>SUM(Y4,Y6,V6,V4,S4,S6,P6,P4,M4,M6,J6,J4,G4,G6)</f>
        <v>5</v>
      </c>
      <c r="AC3" s="177">
        <f>AA3-AB3</f>
        <v>77</v>
      </c>
      <c r="AD3" s="160">
        <v>1</v>
      </c>
      <c r="AE3" s="202"/>
      <c r="AF3" s="201">
        <f>RANK(Z3,$Z$3:$Z$34,1)</f>
        <v>8</v>
      </c>
      <c r="AG3" s="201">
        <f>RANK(AC3,$AC$3:$AC$34,1)</f>
        <v>8</v>
      </c>
      <c r="AH3" s="201">
        <f>RANK(AA3,$AA$3:$AA$34,1)</f>
        <v>8</v>
      </c>
      <c r="AI3" s="201">
        <f>AF3*100+AG3*10+AH3*1</f>
        <v>888</v>
      </c>
    </row>
    <row r="4" spans="1:35" ht="13.5">
      <c r="A4" s="183"/>
      <c r="B4" s="192"/>
      <c r="C4" s="192"/>
      <c r="D4" s="192"/>
      <c r="E4" s="86">
        <v>0</v>
      </c>
      <c r="F4" s="87" t="s">
        <v>111</v>
      </c>
      <c r="G4" s="88">
        <v>1</v>
      </c>
      <c r="H4" s="86">
        <v>9</v>
      </c>
      <c r="I4" s="87" t="s">
        <v>111</v>
      </c>
      <c r="J4" s="88">
        <v>0</v>
      </c>
      <c r="K4" s="86">
        <v>8</v>
      </c>
      <c r="L4" s="87" t="s">
        <v>111</v>
      </c>
      <c r="M4" s="88">
        <v>2</v>
      </c>
      <c r="N4" s="86">
        <v>3</v>
      </c>
      <c r="O4" s="87" t="s">
        <v>111</v>
      </c>
      <c r="P4" s="88">
        <v>1</v>
      </c>
      <c r="Q4" s="89">
        <v>2</v>
      </c>
      <c r="R4" s="90" t="s">
        <v>111</v>
      </c>
      <c r="S4" s="91">
        <v>0</v>
      </c>
      <c r="T4" s="86">
        <v>5</v>
      </c>
      <c r="U4" s="87" t="s">
        <v>112</v>
      </c>
      <c r="V4" s="88">
        <v>0</v>
      </c>
      <c r="W4" s="89">
        <v>6</v>
      </c>
      <c r="X4" s="90" t="s">
        <v>112</v>
      </c>
      <c r="Y4" s="91">
        <v>0</v>
      </c>
      <c r="Z4" s="179"/>
      <c r="AA4" s="165"/>
      <c r="AB4" s="178"/>
      <c r="AC4" s="177"/>
      <c r="AD4" s="160"/>
      <c r="AE4" s="202"/>
      <c r="AF4" s="201"/>
      <c r="AG4" s="201"/>
      <c r="AH4" s="201"/>
      <c r="AI4" s="201"/>
    </row>
    <row r="5" spans="1:35" ht="13.5">
      <c r="A5" s="183"/>
      <c r="B5" s="192"/>
      <c r="C5" s="192"/>
      <c r="D5" s="192"/>
      <c r="E5" s="171" t="str">
        <f>IF(E6="","",IF(E6=G6,"△",IF(E6&gt;G6,"○","×")))</f>
        <v>○</v>
      </c>
      <c r="F5" s="172"/>
      <c r="G5" s="176"/>
      <c r="H5" s="171" t="str">
        <f>IF(H6="","",IF(H6=J6,"△",IF(H6&gt;J6,"○","×")))</f>
        <v>○</v>
      </c>
      <c r="I5" s="172"/>
      <c r="J5" s="176"/>
      <c r="K5" s="171" t="str">
        <f>IF(K6="","",IF(K6=M6,"△",IF(K6&gt;M6,"○","×")))</f>
        <v>○</v>
      </c>
      <c r="L5" s="172"/>
      <c r="M5" s="176"/>
      <c r="N5" s="171" t="str">
        <f>IF(N6="","",IF(N6=P6,"△",IF(N6&gt;P6,"○","×")))</f>
        <v>○</v>
      </c>
      <c r="O5" s="172"/>
      <c r="P5" s="176"/>
      <c r="Q5" s="171" t="str">
        <f>IF(Q6="","",IF(Q6=S6,"△",IF(Q6&gt;S6,"○","×")))</f>
        <v>○</v>
      </c>
      <c r="R5" s="172"/>
      <c r="S5" s="176"/>
      <c r="T5" s="171" t="str">
        <f>IF(T6="","",IF(T6=V6,"△",IF(T6&gt;V6,"○","×")))</f>
        <v>○</v>
      </c>
      <c r="U5" s="172"/>
      <c r="V5" s="176"/>
      <c r="W5" s="171" t="str">
        <f>IF(W6="","",IF(W6=Y6,"△",IF(W6&gt;Y6,"○","×")))</f>
        <v>○</v>
      </c>
      <c r="X5" s="172"/>
      <c r="Y5" s="176"/>
      <c r="Z5" s="179"/>
      <c r="AA5" s="165"/>
      <c r="AB5" s="178"/>
      <c r="AC5" s="177"/>
      <c r="AD5" s="160"/>
      <c r="AE5" s="202"/>
      <c r="AF5" s="201"/>
      <c r="AG5" s="201"/>
      <c r="AH5" s="201"/>
      <c r="AI5" s="201"/>
    </row>
    <row r="6" spans="1:35" ht="13.5">
      <c r="A6" s="184"/>
      <c r="B6" s="192"/>
      <c r="C6" s="192"/>
      <c r="D6" s="192"/>
      <c r="E6" s="6">
        <v>3</v>
      </c>
      <c r="F6" s="7" t="s">
        <v>110</v>
      </c>
      <c r="G6" s="8">
        <v>0</v>
      </c>
      <c r="H6" s="6">
        <v>5</v>
      </c>
      <c r="I6" s="7" t="s">
        <v>110</v>
      </c>
      <c r="J6" s="8">
        <v>0</v>
      </c>
      <c r="K6" s="6">
        <v>15</v>
      </c>
      <c r="L6" s="7" t="s">
        <v>110</v>
      </c>
      <c r="M6" s="8">
        <v>0</v>
      </c>
      <c r="N6" s="6">
        <v>7</v>
      </c>
      <c r="O6" s="7" t="s">
        <v>110</v>
      </c>
      <c r="P6" s="8">
        <v>0</v>
      </c>
      <c r="Q6" s="6">
        <v>5</v>
      </c>
      <c r="R6" s="7" t="s">
        <v>110</v>
      </c>
      <c r="S6" s="8">
        <v>1</v>
      </c>
      <c r="T6" s="6">
        <v>5</v>
      </c>
      <c r="U6" s="7" t="s">
        <v>110</v>
      </c>
      <c r="V6" s="8">
        <v>0</v>
      </c>
      <c r="W6" s="6">
        <v>9</v>
      </c>
      <c r="X6" s="7" t="s">
        <v>110</v>
      </c>
      <c r="Y6" s="8">
        <v>0</v>
      </c>
      <c r="Z6" s="179"/>
      <c r="AA6" s="165"/>
      <c r="AB6" s="178"/>
      <c r="AC6" s="177"/>
      <c r="AD6" s="160"/>
      <c r="AE6" s="202"/>
      <c r="AF6" s="201"/>
      <c r="AG6" s="201"/>
      <c r="AH6" s="201"/>
      <c r="AI6" s="201"/>
    </row>
    <row r="7" spans="1:35" ht="13.5">
      <c r="A7" s="182" t="str">
        <f>E2</f>
        <v>ＦＣ米沢</v>
      </c>
      <c r="B7" s="173" t="str">
        <f>IF(B8="","",IF(B8=D8,"△",IF(B8&gt;D8,"○","×")))</f>
        <v>○</v>
      </c>
      <c r="C7" s="174"/>
      <c r="D7" s="175"/>
      <c r="E7" s="157"/>
      <c r="F7" s="158"/>
      <c r="G7" s="153"/>
      <c r="H7" s="173" t="str">
        <f>IF(H8="","",IF(H8=J8,"△",IF(H8&gt;J8,"○","×")))</f>
        <v>○</v>
      </c>
      <c r="I7" s="174"/>
      <c r="J7" s="175"/>
      <c r="K7" s="173" t="str">
        <f>IF(K8="","",IF(K8=M8,"△",IF(K8&gt;M8,"○","×")))</f>
        <v>○</v>
      </c>
      <c r="L7" s="174"/>
      <c r="M7" s="175"/>
      <c r="N7" s="173" t="str">
        <f>IF(N8="","",IF(N8=P8,"△",IF(N8&gt;P8,"○","×")))</f>
        <v>○</v>
      </c>
      <c r="O7" s="174"/>
      <c r="P7" s="175"/>
      <c r="Q7" s="173" t="str">
        <f>IF(Q8="","",IF(Q8=S8,"△",IF(Q8&gt;S8,"○","×")))</f>
        <v>○</v>
      </c>
      <c r="R7" s="174"/>
      <c r="S7" s="175"/>
      <c r="T7" s="173" t="str">
        <f>IF(T8="","",IF(T8=V8,"△",IF(T8&gt;V8,"○","×")))</f>
        <v>○</v>
      </c>
      <c r="U7" s="174"/>
      <c r="V7" s="175"/>
      <c r="W7" s="173" t="str">
        <f>IF(W8="","",IF(W8=Y8,"△",IF(W8&gt;Y8,"○","×")))</f>
        <v>○</v>
      </c>
      <c r="X7" s="174"/>
      <c r="Y7" s="175"/>
      <c r="Z7" s="179">
        <f>((COUNTIF(B7:Y10,"○"))*3)+((COUNTIF(B7:Y10,"△"))*1)</f>
        <v>36</v>
      </c>
      <c r="AA7" s="164">
        <f>SUM(W8,W10,T10,T8,Q8,Q10,N10,N8,K8,K10,H10,H8,B8,B10)</f>
        <v>49</v>
      </c>
      <c r="AB7" s="178">
        <f>SUM(Y8,Y10,V10,V8,S8,S10,P10,P8,M8,M10,J10,J8,D8,D10)</f>
        <v>9</v>
      </c>
      <c r="AC7" s="177">
        <f>AA7-AB7</f>
        <v>40</v>
      </c>
      <c r="AD7" s="160">
        <v>2</v>
      </c>
      <c r="AE7" s="202"/>
      <c r="AF7" s="201">
        <f>RANK(Z7,$Z$3:$Z$34,1)</f>
        <v>7</v>
      </c>
      <c r="AG7" s="201">
        <f>RANK(AC7,$AC$3:$AC$34,1)</f>
        <v>7</v>
      </c>
      <c r="AH7" s="201">
        <f>RANK(AA7,$AA$3:$AA$34,1)</f>
        <v>7</v>
      </c>
      <c r="AI7" s="201">
        <f>AF7*100+AG7*10+AH7*1</f>
        <v>777</v>
      </c>
    </row>
    <row r="8" spans="1:35" ht="13.5">
      <c r="A8" s="183"/>
      <c r="B8" s="92">
        <f>IF(G4="","",G4)</f>
        <v>1</v>
      </c>
      <c r="C8" s="90" t="s">
        <v>110</v>
      </c>
      <c r="D8" s="93">
        <f>IF(E4="","",E4)</f>
        <v>0</v>
      </c>
      <c r="E8" s="154"/>
      <c r="F8" s="196"/>
      <c r="G8" s="197"/>
      <c r="H8" s="86">
        <v>3</v>
      </c>
      <c r="I8" s="87" t="s">
        <v>110</v>
      </c>
      <c r="J8" s="88">
        <v>2</v>
      </c>
      <c r="K8" s="86">
        <v>1</v>
      </c>
      <c r="L8" s="87" t="s">
        <v>110</v>
      </c>
      <c r="M8" s="88">
        <v>0</v>
      </c>
      <c r="N8" s="89">
        <v>7</v>
      </c>
      <c r="O8" s="90" t="s">
        <v>110</v>
      </c>
      <c r="P8" s="91">
        <v>2</v>
      </c>
      <c r="Q8" s="86">
        <v>4</v>
      </c>
      <c r="R8" s="87" t="s">
        <v>110</v>
      </c>
      <c r="S8" s="88">
        <v>0</v>
      </c>
      <c r="T8" s="86">
        <v>2</v>
      </c>
      <c r="U8" s="87" t="s">
        <v>110</v>
      </c>
      <c r="V8" s="88">
        <v>1</v>
      </c>
      <c r="W8" s="86">
        <v>9</v>
      </c>
      <c r="X8" s="87" t="s">
        <v>110</v>
      </c>
      <c r="Y8" s="88">
        <v>0</v>
      </c>
      <c r="Z8" s="179"/>
      <c r="AA8" s="165"/>
      <c r="AB8" s="178"/>
      <c r="AC8" s="177"/>
      <c r="AD8" s="160"/>
      <c r="AE8" s="202"/>
      <c r="AF8" s="201"/>
      <c r="AG8" s="201"/>
      <c r="AH8" s="201"/>
      <c r="AI8" s="201"/>
    </row>
    <row r="9" spans="1:35" ht="13.5">
      <c r="A9" s="183"/>
      <c r="B9" s="171" t="str">
        <f>IF(B10="","",IF(B10=D10,"△",IF(B10&gt;D10,"○","×")))</f>
        <v>×</v>
      </c>
      <c r="C9" s="172"/>
      <c r="D9" s="176"/>
      <c r="E9" s="154"/>
      <c r="F9" s="196"/>
      <c r="G9" s="197"/>
      <c r="H9" s="171" t="str">
        <f>IF(H10="","",IF(H10=J10,"△",IF(H10&gt;J10,"○","×")))</f>
        <v>○</v>
      </c>
      <c r="I9" s="172"/>
      <c r="J9" s="176"/>
      <c r="K9" s="171" t="str">
        <f>IF(K10="","",IF(K10=M10,"△",IF(K10&gt;M10,"○","×")))</f>
        <v>○</v>
      </c>
      <c r="L9" s="172"/>
      <c r="M9" s="176"/>
      <c r="N9" s="171" t="str">
        <f>IF(N10="","",IF(N10=P10,"△",IF(N10&gt;P10,"○","×")))</f>
        <v>○</v>
      </c>
      <c r="O9" s="172"/>
      <c r="P9" s="176"/>
      <c r="Q9" s="171" t="str">
        <f>IF(Q10="","",IF(Q10=S10,"△",IF(Q10&gt;S10,"○","×")))</f>
        <v>×</v>
      </c>
      <c r="R9" s="172"/>
      <c r="S9" s="176"/>
      <c r="T9" s="171" t="str">
        <f>IF(T10="","",IF(T10=V10,"△",IF(T10&gt;V10,"○","×")))</f>
        <v>○</v>
      </c>
      <c r="U9" s="172"/>
      <c r="V9" s="176"/>
      <c r="W9" s="171" t="str">
        <f>IF(W10="","",IF(W10=Y10,"△",IF(W10&gt;Y10,"○","×")))</f>
        <v>○</v>
      </c>
      <c r="X9" s="172"/>
      <c r="Y9" s="176"/>
      <c r="Z9" s="179"/>
      <c r="AA9" s="165"/>
      <c r="AB9" s="178"/>
      <c r="AC9" s="177"/>
      <c r="AD9" s="160"/>
      <c r="AE9" s="202"/>
      <c r="AF9" s="201"/>
      <c r="AG9" s="201"/>
      <c r="AH9" s="201"/>
      <c r="AI9" s="201"/>
    </row>
    <row r="10" spans="1:35" ht="13.5">
      <c r="A10" s="184"/>
      <c r="B10" s="11">
        <f>IF(G6="","",G6)</f>
        <v>0</v>
      </c>
      <c r="C10" s="11" t="s">
        <v>110</v>
      </c>
      <c r="D10" s="11">
        <f>IF(E6="","",E6)</f>
        <v>3</v>
      </c>
      <c r="E10" s="198"/>
      <c r="F10" s="199"/>
      <c r="G10" s="200"/>
      <c r="H10" s="6">
        <v>5</v>
      </c>
      <c r="I10" s="7" t="s">
        <v>110</v>
      </c>
      <c r="J10" s="8">
        <v>0</v>
      </c>
      <c r="K10" s="6">
        <v>6</v>
      </c>
      <c r="L10" s="7" t="s">
        <v>110</v>
      </c>
      <c r="M10" s="8">
        <v>0</v>
      </c>
      <c r="N10" s="6">
        <v>4</v>
      </c>
      <c r="O10" s="7" t="s">
        <v>110</v>
      </c>
      <c r="P10" s="8">
        <v>0</v>
      </c>
      <c r="Q10" s="6">
        <v>0</v>
      </c>
      <c r="R10" s="7" t="s">
        <v>110</v>
      </c>
      <c r="S10" s="8">
        <v>1</v>
      </c>
      <c r="T10" s="6">
        <v>2</v>
      </c>
      <c r="U10" s="7" t="s">
        <v>110</v>
      </c>
      <c r="V10" s="8">
        <v>0</v>
      </c>
      <c r="W10" s="6">
        <v>5</v>
      </c>
      <c r="X10" s="7" t="s">
        <v>110</v>
      </c>
      <c r="Y10" s="8">
        <v>0</v>
      </c>
      <c r="Z10" s="179"/>
      <c r="AA10" s="165"/>
      <c r="AB10" s="178"/>
      <c r="AC10" s="177"/>
      <c r="AD10" s="160"/>
      <c r="AE10" s="202"/>
      <c r="AF10" s="201"/>
      <c r="AG10" s="201"/>
      <c r="AH10" s="201"/>
      <c r="AI10" s="201"/>
    </row>
    <row r="11" spans="1:35" ht="13.5">
      <c r="A11" s="185" t="str">
        <f>H2</f>
        <v>山形三中</v>
      </c>
      <c r="B11" s="173" t="str">
        <f>IF(B12="","",IF(B12=D12,"△",IF(B12&gt;D12,"○","×")))</f>
        <v>×</v>
      </c>
      <c r="C11" s="174"/>
      <c r="D11" s="174"/>
      <c r="E11" s="173" t="str">
        <f>IF(E12="","",IF(E12=G12,"△",IF(E12&gt;G12,"○","×")))</f>
        <v>×</v>
      </c>
      <c r="F11" s="174"/>
      <c r="G11" s="175"/>
      <c r="H11" s="188"/>
      <c r="I11" s="189"/>
      <c r="J11" s="190"/>
      <c r="K11" s="173" t="str">
        <f>IF(K12="","",IF(K12=M12,"△",IF(K12&gt;M12,"○","×")))</f>
        <v>○</v>
      </c>
      <c r="L11" s="174"/>
      <c r="M11" s="175"/>
      <c r="N11" s="173" t="str">
        <f>IF(N12="","",IF(N12=P12,"△",IF(N12&gt;P12,"○","×")))</f>
        <v>×</v>
      </c>
      <c r="O11" s="174"/>
      <c r="P11" s="175"/>
      <c r="Q11" s="173" t="str">
        <f>IF(Q12="","",IF(Q12=S12,"△",IF(Q12&gt;S12,"○","×")))</f>
        <v>×</v>
      </c>
      <c r="R11" s="174"/>
      <c r="S11" s="175"/>
      <c r="T11" s="173" t="str">
        <f>IF(T12="","",IF(T12=V12,"△",IF(T12&gt;V12,"○","×")))</f>
        <v>○</v>
      </c>
      <c r="U11" s="174"/>
      <c r="V11" s="175"/>
      <c r="W11" s="173" t="str">
        <f>IF(W12="","",IF(W12=Y12,"△",IF(W12&gt;Y12,"○","×")))</f>
        <v>×</v>
      </c>
      <c r="X11" s="174"/>
      <c r="Y11" s="175"/>
      <c r="Z11" s="179">
        <f>((COUNTIF(B11:Y14,"○"))*3)+((COUNTIF(B11:Y14,"△"))*1)</f>
        <v>12</v>
      </c>
      <c r="AA11" s="164">
        <f>SUM(W12,W14,T14,T12,Q12,Q14,N14,N12,K12,K14,B14,B12,E12,E14)</f>
        <v>24</v>
      </c>
      <c r="AB11" s="178">
        <f>SUM(Y12,Y14,V14,V12,S12,S14,P14,P12,M12,M14,G14,G12,D12,D14)</f>
        <v>41</v>
      </c>
      <c r="AC11" s="177">
        <f>AA11-AB11</f>
        <v>-17</v>
      </c>
      <c r="AD11" s="160">
        <v>6</v>
      </c>
      <c r="AE11" s="202"/>
      <c r="AF11" s="201">
        <f>RANK(Z11,$Z$3:$Z$34,1)</f>
        <v>3</v>
      </c>
      <c r="AG11" s="201">
        <f>RANK(AC11,$AC$3:$AC$34,1)</f>
        <v>3</v>
      </c>
      <c r="AH11" s="201">
        <f>RANK(AA11,$AA$3:$AA$34,1)</f>
        <v>4</v>
      </c>
      <c r="AI11" s="201">
        <f>AF11*100+AG11*10+AH11*1</f>
        <v>334</v>
      </c>
    </row>
    <row r="12" spans="1:35" ht="13.5">
      <c r="A12" s="186"/>
      <c r="B12" s="92">
        <f>IF(J4="","",J4)</f>
        <v>0</v>
      </c>
      <c r="C12" s="90" t="s">
        <v>110</v>
      </c>
      <c r="D12" s="90">
        <f>IF(H4="","",H4)</f>
        <v>9</v>
      </c>
      <c r="E12" s="92">
        <f>IF(J8="","",J8)</f>
        <v>2</v>
      </c>
      <c r="F12" s="90" t="s">
        <v>110</v>
      </c>
      <c r="G12" s="93">
        <f>IF(H8="","",H8)</f>
        <v>3</v>
      </c>
      <c r="H12" s="191"/>
      <c r="I12" s="192"/>
      <c r="J12" s="193"/>
      <c r="K12" s="86">
        <v>5</v>
      </c>
      <c r="L12" s="87" t="s">
        <v>110</v>
      </c>
      <c r="M12" s="88">
        <v>0</v>
      </c>
      <c r="N12" s="86">
        <v>1</v>
      </c>
      <c r="O12" s="87" t="s">
        <v>110</v>
      </c>
      <c r="P12" s="88">
        <v>2</v>
      </c>
      <c r="Q12" s="86">
        <v>2</v>
      </c>
      <c r="R12" s="87" t="s">
        <v>110</v>
      </c>
      <c r="S12" s="88">
        <v>4</v>
      </c>
      <c r="T12" s="86">
        <v>4</v>
      </c>
      <c r="U12" s="87" t="s">
        <v>110</v>
      </c>
      <c r="V12" s="88">
        <v>0</v>
      </c>
      <c r="W12" s="89">
        <v>1</v>
      </c>
      <c r="X12" s="87" t="s">
        <v>110</v>
      </c>
      <c r="Y12" s="91">
        <v>2</v>
      </c>
      <c r="Z12" s="179"/>
      <c r="AA12" s="165"/>
      <c r="AB12" s="178"/>
      <c r="AC12" s="177"/>
      <c r="AD12" s="160"/>
      <c r="AE12" s="202"/>
      <c r="AF12" s="201"/>
      <c r="AG12" s="201"/>
      <c r="AH12" s="201"/>
      <c r="AI12" s="201"/>
    </row>
    <row r="13" spans="1:35" ht="13.5">
      <c r="A13" s="186"/>
      <c r="B13" s="171" t="str">
        <f>IF(B14="","",IF(B14=D14,"△",IF(B14&gt;D14,"○","×")))</f>
        <v>×</v>
      </c>
      <c r="C13" s="172"/>
      <c r="D13" s="172"/>
      <c r="E13" s="171" t="str">
        <f>IF(E14="","",IF(E14=G14,"△",IF(E14&gt;G14,"○","×")))</f>
        <v>×</v>
      </c>
      <c r="F13" s="172"/>
      <c r="G13" s="176"/>
      <c r="H13" s="191"/>
      <c r="I13" s="192"/>
      <c r="J13" s="193"/>
      <c r="K13" s="171" t="str">
        <f>IF(K14="","",IF(K14=M14,"△",IF(K14&gt;M14,"○","×")))</f>
        <v>×</v>
      </c>
      <c r="L13" s="172"/>
      <c r="M13" s="176"/>
      <c r="N13" s="171" t="str">
        <f>IF(N14="","",IF(N14=P14,"△",IF(N14&gt;P14,"○","×")))</f>
        <v>×</v>
      </c>
      <c r="O13" s="172"/>
      <c r="P13" s="176"/>
      <c r="Q13" s="171" t="str">
        <f>IF(Q14="","",IF(Q14=S14,"△",IF(Q14&gt;S14,"○","×")))</f>
        <v>×</v>
      </c>
      <c r="R13" s="172"/>
      <c r="S13" s="176"/>
      <c r="T13" s="171" t="str">
        <f>IF(T14="","",IF(T14=V14,"△",IF(T14&gt;V14,"○","×")))</f>
        <v>○</v>
      </c>
      <c r="U13" s="172"/>
      <c r="V13" s="176"/>
      <c r="W13" s="171" t="str">
        <f>IF(W14="","",IF(W14=Y14,"△",IF(W14&gt;Y14,"○","×")))</f>
        <v>○</v>
      </c>
      <c r="X13" s="172"/>
      <c r="Y13" s="176"/>
      <c r="Z13" s="179"/>
      <c r="AA13" s="165"/>
      <c r="AB13" s="178"/>
      <c r="AC13" s="177"/>
      <c r="AD13" s="160"/>
      <c r="AE13" s="202"/>
      <c r="AF13" s="201"/>
      <c r="AG13" s="201"/>
      <c r="AH13" s="201"/>
      <c r="AI13" s="201"/>
    </row>
    <row r="14" spans="1:35" ht="13.5">
      <c r="A14" s="187"/>
      <c r="B14" s="11">
        <f>IF(J6="","",J6)</f>
        <v>0</v>
      </c>
      <c r="C14" s="11" t="s">
        <v>110</v>
      </c>
      <c r="D14" s="11">
        <f>IF(H6="","",H6)</f>
        <v>5</v>
      </c>
      <c r="E14" s="10">
        <f>IF(J10="","",J10)</f>
        <v>0</v>
      </c>
      <c r="F14" s="11" t="s">
        <v>110</v>
      </c>
      <c r="G14" s="12">
        <f>IF(H10="","",H10)</f>
        <v>5</v>
      </c>
      <c r="H14" s="194"/>
      <c r="I14" s="195"/>
      <c r="J14" s="159"/>
      <c r="K14" s="6">
        <v>3</v>
      </c>
      <c r="L14" s="7" t="s">
        <v>110</v>
      </c>
      <c r="M14" s="8">
        <v>4</v>
      </c>
      <c r="N14" s="6">
        <v>0</v>
      </c>
      <c r="O14" s="7" t="s">
        <v>110</v>
      </c>
      <c r="P14" s="8">
        <v>3</v>
      </c>
      <c r="Q14" s="6">
        <v>2</v>
      </c>
      <c r="R14" s="7" t="s">
        <v>110</v>
      </c>
      <c r="S14" s="8">
        <v>3</v>
      </c>
      <c r="T14" s="6">
        <v>2</v>
      </c>
      <c r="U14" s="7" t="s">
        <v>110</v>
      </c>
      <c r="V14" s="8">
        <v>0</v>
      </c>
      <c r="W14" s="6">
        <v>2</v>
      </c>
      <c r="X14" s="7" t="s">
        <v>110</v>
      </c>
      <c r="Y14" s="8">
        <v>1</v>
      </c>
      <c r="Z14" s="179"/>
      <c r="AA14" s="165"/>
      <c r="AB14" s="178"/>
      <c r="AC14" s="177"/>
      <c r="AD14" s="160"/>
      <c r="AE14" s="202"/>
      <c r="AF14" s="201"/>
      <c r="AG14" s="201"/>
      <c r="AH14" s="201"/>
      <c r="AI14" s="201"/>
    </row>
    <row r="15" spans="1:35" ht="13.5">
      <c r="A15" s="185" t="str">
        <f>K2</f>
        <v>鶴岡二中</v>
      </c>
      <c r="B15" s="173" t="str">
        <f>IF(B16="","",IF(B16=D16,"△",IF(B16&gt;D16,"○","×")))</f>
        <v>×</v>
      </c>
      <c r="C15" s="174"/>
      <c r="D15" s="174"/>
      <c r="E15" s="173" t="str">
        <f>IF(E16="","",IF(E16=G16,"△",IF(E16&gt;G16,"○","×")))</f>
        <v>×</v>
      </c>
      <c r="F15" s="174"/>
      <c r="G15" s="175"/>
      <c r="H15" s="173" t="str">
        <f>IF(H16="","",IF(H16=J16,"△",IF(H16&gt;J16,"○","×")))</f>
        <v>×</v>
      </c>
      <c r="I15" s="174"/>
      <c r="J15" s="175"/>
      <c r="K15" s="188"/>
      <c r="L15" s="189"/>
      <c r="M15" s="189"/>
      <c r="N15" s="173" t="str">
        <f>IF(N16="","",IF(N16=P16,"△",IF(N16&gt;P16,"○","×")))</f>
        <v>○</v>
      </c>
      <c r="O15" s="174"/>
      <c r="P15" s="175"/>
      <c r="Q15" s="173" t="str">
        <f>IF(Q16="","",IF(Q16=S16,"△",IF(Q16&gt;S16,"○","×")))</f>
        <v>×</v>
      </c>
      <c r="R15" s="174"/>
      <c r="S15" s="175"/>
      <c r="T15" s="173" t="str">
        <f>IF(T16="","",IF(T16=V16,"△",IF(T16&gt;V16,"○","×")))</f>
        <v>×</v>
      </c>
      <c r="U15" s="174"/>
      <c r="V15" s="175"/>
      <c r="W15" s="173" t="str">
        <f>IF(W16="","",IF(W16=Y16,"△",IF(W16&gt;Y16,"○","×")))</f>
        <v>×</v>
      </c>
      <c r="X15" s="174"/>
      <c r="Y15" s="175"/>
      <c r="Z15" s="179">
        <f>((COUNTIF(B15:Y18,"○"))*3)+((COUNTIF(B15:Y18,"△"))*1)</f>
        <v>7</v>
      </c>
      <c r="AA15" s="180">
        <f>SUM(W16,W18,T18,T16,Q16,Q18,N18,N16,B16,B18,H18,H16,E16,E18)</f>
        <v>16</v>
      </c>
      <c r="AB15" s="178">
        <f>SUM(Y16,Y18,V18,V16,S16,S18,P18,P16,G16,G18,J18,J16,D16,D18)</f>
        <v>73</v>
      </c>
      <c r="AC15" s="177">
        <f>AA15-AB15</f>
        <v>-57</v>
      </c>
      <c r="AD15" s="160">
        <v>8</v>
      </c>
      <c r="AE15" s="202"/>
      <c r="AF15" s="201">
        <f>RANK(Z15,$Z$3:$Z$34,1)</f>
        <v>1</v>
      </c>
      <c r="AG15" s="201">
        <f>RANK(AC15,$AC$3:$AC$34,1)</f>
        <v>1</v>
      </c>
      <c r="AH15" s="201">
        <f>RANK(AA15,$AA$3:$AA$34,1)</f>
        <v>2</v>
      </c>
      <c r="AI15" s="201">
        <f>AF15*100+AG15*10+AH15*1</f>
        <v>112</v>
      </c>
    </row>
    <row r="16" spans="1:35" ht="13.5">
      <c r="A16" s="186"/>
      <c r="B16" s="92">
        <f>IF(M4="","",M4)</f>
        <v>2</v>
      </c>
      <c r="C16" s="90" t="s">
        <v>110</v>
      </c>
      <c r="D16" s="90">
        <f>IF(K4="","",K4)</f>
        <v>8</v>
      </c>
      <c r="E16" s="92">
        <f>IF(M8="","",M8)</f>
        <v>0</v>
      </c>
      <c r="F16" s="90" t="s">
        <v>110</v>
      </c>
      <c r="G16" s="93">
        <f>IF(K8="","",K8)</f>
        <v>1</v>
      </c>
      <c r="H16" s="86">
        <f>IF(M12="","",M12)</f>
        <v>0</v>
      </c>
      <c r="I16" s="87" t="s">
        <v>110</v>
      </c>
      <c r="J16" s="88">
        <f>IF(K12="","",K12)</f>
        <v>5</v>
      </c>
      <c r="K16" s="191"/>
      <c r="L16" s="192"/>
      <c r="M16" s="192"/>
      <c r="N16" s="86">
        <v>3</v>
      </c>
      <c r="O16" s="87" t="s">
        <v>110</v>
      </c>
      <c r="P16" s="88">
        <v>2</v>
      </c>
      <c r="Q16" s="86">
        <v>3</v>
      </c>
      <c r="R16" s="87" t="s">
        <v>110</v>
      </c>
      <c r="S16" s="88">
        <v>4</v>
      </c>
      <c r="T16" s="89">
        <v>1</v>
      </c>
      <c r="U16" s="87" t="s">
        <v>110</v>
      </c>
      <c r="V16" s="91">
        <v>6</v>
      </c>
      <c r="W16" s="86">
        <v>1</v>
      </c>
      <c r="X16" s="87" t="s">
        <v>110</v>
      </c>
      <c r="Y16" s="88">
        <v>3</v>
      </c>
      <c r="Z16" s="179"/>
      <c r="AA16" s="181"/>
      <c r="AB16" s="178"/>
      <c r="AC16" s="177"/>
      <c r="AD16" s="160"/>
      <c r="AE16" s="202"/>
      <c r="AF16" s="201"/>
      <c r="AG16" s="201"/>
      <c r="AH16" s="201"/>
      <c r="AI16" s="201"/>
    </row>
    <row r="17" spans="1:35" ht="13.5">
      <c r="A17" s="186"/>
      <c r="B17" s="171" t="str">
        <f>IF(B18="","",IF(B18=D18,"△",IF(B18&gt;D18,"○","×")))</f>
        <v>×</v>
      </c>
      <c r="C17" s="172"/>
      <c r="D17" s="172"/>
      <c r="E17" s="171" t="str">
        <f>IF(E18="","",IF(E18=G18,"△",IF(E18&gt;G18,"○","×")))</f>
        <v>×</v>
      </c>
      <c r="F17" s="172"/>
      <c r="G17" s="176"/>
      <c r="H17" s="171" t="str">
        <f>IF(H18="","",IF(H18=J18,"△",IF(H18&gt;J18,"○","×")))</f>
        <v>○</v>
      </c>
      <c r="I17" s="172"/>
      <c r="J17" s="176"/>
      <c r="K17" s="191"/>
      <c r="L17" s="192"/>
      <c r="M17" s="192"/>
      <c r="N17" s="171" t="str">
        <f>IF(N18="","",IF(N18=P18,"△",IF(N18&gt;P18,"○","×")))</f>
        <v>×</v>
      </c>
      <c r="O17" s="172"/>
      <c r="P17" s="176"/>
      <c r="Q17" s="171" t="str">
        <f>IF(Q18="","",IF(Q18=S18,"△",IF(Q18&gt;S18,"○","×")))</f>
        <v>×</v>
      </c>
      <c r="R17" s="172"/>
      <c r="S17" s="176"/>
      <c r="T17" s="171" t="str">
        <f>IF(T18="","",IF(T18=V18,"△",IF(T18&gt;V18,"○","×")))</f>
        <v>×</v>
      </c>
      <c r="U17" s="172"/>
      <c r="V17" s="176"/>
      <c r="W17" s="171" t="str">
        <f>IF(W18="","",IF(W18=Y18,"△",IF(W18&gt;Y18,"○","×")))</f>
        <v>△</v>
      </c>
      <c r="X17" s="172"/>
      <c r="Y17" s="176"/>
      <c r="Z17" s="179"/>
      <c r="AA17" s="181"/>
      <c r="AB17" s="178"/>
      <c r="AC17" s="177"/>
      <c r="AD17" s="160"/>
      <c r="AE17" s="202"/>
      <c r="AF17" s="201"/>
      <c r="AG17" s="201"/>
      <c r="AH17" s="201"/>
      <c r="AI17" s="201"/>
    </row>
    <row r="18" spans="1:35" ht="13.5">
      <c r="A18" s="187"/>
      <c r="B18" s="82">
        <f>IF(M6="","",M6)</f>
        <v>0</v>
      </c>
      <c r="C18" s="82" t="s">
        <v>110</v>
      </c>
      <c r="D18" s="82">
        <f>IF(K6="","",K6)</f>
        <v>15</v>
      </c>
      <c r="E18" s="9">
        <f>IF(M10="","",M10)</f>
        <v>0</v>
      </c>
      <c r="F18" s="82" t="s">
        <v>110</v>
      </c>
      <c r="G18" s="83">
        <f>IF(K10="","",K10)</f>
        <v>6</v>
      </c>
      <c r="H18" s="6">
        <f>IF(M14="","",M14)</f>
        <v>4</v>
      </c>
      <c r="I18" s="7" t="s">
        <v>110</v>
      </c>
      <c r="J18" s="8">
        <f>IF(K14="","",K14)</f>
        <v>3</v>
      </c>
      <c r="K18" s="194"/>
      <c r="L18" s="195"/>
      <c r="M18" s="195"/>
      <c r="N18" s="6">
        <v>0</v>
      </c>
      <c r="O18" s="7" t="s">
        <v>110</v>
      </c>
      <c r="P18" s="8">
        <v>7</v>
      </c>
      <c r="Q18" s="6">
        <v>0</v>
      </c>
      <c r="R18" s="7" t="s">
        <v>110</v>
      </c>
      <c r="S18" s="8">
        <v>10</v>
      </c>
      <c r="T18" s="6">
        <v>0</v>
      </c>
      <c r="U18" s="7" t="s">
        <v>110</v>
      </c>
      <c r="V18" s="8">
        <v>1</v>
      </c>
      <c r="W18" s="6">
        <v>2</v>
      </c>
      <c r="X18" s="7" t="s">
        <v>110</v>
      </c>
      <c r="Y18" s="8">
        <v>2</v>
      </c>
      <c r="Z18" s="179"/>
      <c r="AA18" s="181"/>
      <c r="AB18" s="178"/>
      <c r="AC18" s="177"/>
      <c r="AD18" s="160"/>
      <c r="AE18" s="202"/>
      <c r="AF18" s="201"/>
      <c r="AG18" s="201"/>
      <c r="AH18" s="201"/>
      <c r="AI18" s="201"/>
    </row>
    <row r="19" spans="1:35" ht="13.5">
      <c r="A19" s="166" t="str">
        <f>N2</f>
        <v>アスキーＦＣ</v>
      </c>
      <c r="B19" s="173" t="str">
        <f>IF(B20="","",IF(B20=D20,"△",IF(B20&gt;D20,"○","×")))</f>
        <v>×</v>
      </c>
      <c r="C19" s="174"/>
      <c r="D19" s="174"/>
      <c r="E19" s="173" t="str">
        <f>IF(E20="","",IF(E20=G20,"△",IF(E20&gt;G20,"○","×")))</f>
        <v>×</v>
      </c>
      <c r="F19" s="174"/>
      <c r="G19" s="175"/>
      <c r="H19" s="173" t="str">
        <f>IF(H20="","",IF(H20=J20,"△",IF(H20&gt;J20,"○","×")))</f>
        <v>○</v>
      </c>
      <c r="I19" s="174"/>
      <c r="J19" s="175"/>
      <c r="K19" s="173" t="str">
        <f>IF(K20="","",IF(K20=M20,"△",IF(K20&gt;M20,"○","×")))</f>
        <v>×</v>
      </c>
      <c r="L19" s="174"/>
      <c r="M19" s="175"/>
      <c r="N19" s="188"/>
      <c r="O19" s="189"/>
      <c r="P19" s="189"/>
      <c r="Q19" s="173" t="str">
        <f>IF(Q20="","",IF(Q20=S20,"△",IF(Q20&gt;S20,"○","×")))</f>
        <v>×</v>
      </c>
      <c r="R19" s="174"/>
      <c r="S19" s="175"/>
      <c r="T19" s="173" t="str">
        <f>IF(T20="","",IF(T20=V20,"△",IF(T20&gt;V20,"○","×")))</f>
        <v>△</v>
      </c>
      <c r="U19" s="174"/>
      <c r="V19" s="175"/>
      <c r="W19" s="173" t="str">
        <f>IF(W20="","",IF(W20=Y20,"△",IF(W20&gt;Y20,"○","×")))</f>
        <v>×</v>
      </c>
      <c r="X19" s="174"/>
      <c r="Y19" s="175"/>
      <c r="Z19" s="179">
        <f>((COUNTIF(B19:Y22,"○"))*3)+((COUNTIF(B19:Y22,"△"))*1)</f>
        <v>19</v>
      </c>
      <c r="AA19" s="164">
        <f>SUM(W20,W22,T22,T20,Q20,Q22,B22,B20,K20,K22,H22,H20,E20,E22)</f>
        <v>28</v>
      </c>
      <c r="AB19" s="178">
        <f>SUM(Y20,Y22,V22,V20,S20,S22,J22,J20,M20,M22,G22,G20,D20,D22)</f>
        <v>30</v>
      </c>
      <c r="AC19" s="177">
        <f>AA19-AB19</f>
        <v>-2</v>
      </c>
      <c r="AD19" s="160">
        <v>4</v>
      </c>
      <c r="AE19" s="202"/>
      <c r="AF19" s="201">
        <f>RANK(Z19,$Z$3:$Z$34,1)</f>
        <v>5</v>
      </c>
      <c r="AG19" s="201">
        <f>RANK(AC19,$AC$3:$AC$34,1)</f>
        <v>5</v>
      </c>
      <c r="AH19" s="201">
        <f>RANK(AA19,$AA$3:$AA$34,1)</f>
        <v>5</v>
      </c>
      <c r="AI19" s="201">
        <f>AF19*100+AG19*10+AH19*1</f>
        <v>555</v>
      </c>
    </row>
    <row r="20" spans="1:35" ht="13.5">
      <c r="A20" s="167"/>
      <c r="B20" s="92">
        <f>IF(P4="","",P4)</f>
        <v>1</v>
      </c>
      <c r="C20" s="90" t="s">
        <v>110</v>
      </c>
      <c r="D20" s="90">
        <f>IF(N4="","",N4)</f>
        <v>3</v>
      </c>
      <c r="E20" s="92">
        <f>IF(P8="","",P8)</f>
        <v>2</v>
      </c>
      <c r="F20" s="90" t="s">
        <v>110</v>
      </c>
      <c r="G20" s="93">
        <f>IF(N8="","",N8)</f>
        <v>7</v>
      </c>
      <c r="H20" s="86">
        <f>IF(P12="","",P12)</f>
        <v>2</v>
      </c>
      <c r="I20" s="87" t="s">
        <v>110</v>
      </c>
      <c r="J20" s="88">
        <f>IF(N12="","",N12)</f>
        <v>1</v>
      </c>
      <c r="K20" s="86">
        <f>IF(P16="","",P16)</f>
        <v>2</v>
      </c>
      <c r="L20" s="87" t="s">
        <v>110</v>
      </c>
      <c r="M20" s="88">
        <f>IF(N16="","",N16)</f>
        <v>3</v>
      </c>
      <c r="N20" s="191"/>
      <c r="O20" s="192"/>
      <c r="P20" s="192"/>
      <c r="Q20" s="86">
        <v>0</v>
      </c>
      <c r="R20" s="87" t="s">
        <v>110</v>
      </c>
      <c r="S20" s="88">
        <v>1</v>
      </c>
      <c r="T20" s="86">
        <v>0</v>
      </c>
      <c r="U20" s="87" t="s">
        <v>110</v>
      </c>
      <c r="V20" s="88">
        <v>0</v>
      </c>
      <c r="W20" s="86">
        <v>1</v>
      </c>
      <c r="X20" s="87" t="s">
        <v>110</v>
      </c>
      <c r="Y20" s="88">
        <v>4</v>
      </c>
      <c r="Z20" s="179"/>
      <c r="AA20" s="165"/>
      <c r="AB20" s="178"/>
      <c r="AC20" s="177"/>
      <c r="AD20" s="160"/>
      <c r="AE20" s="202"/>
      <c r="AF20" s="201"/>
      <c r="AG20" s="201"/>
      <c r="AH20" s="201"/>
      <c r="AI20" s="201"/>
    </row>
    <row r="21" spans="1:35" ht="13.5">
      <c r="A21" s="167"/>
      <c r="B21" s="171" t="str">
        <f>IF(B22="","",IF(B22=D22,"△",IF(B22&gt;D22,"○","×")))</f>
        <v>×</v>
      </c>
      <c r="C21" s="172"/>
      <c r="D21" s="172"/>
      <c r="E21" s="171" t="str">
        <f>IF(E22="","",IF(E22=G22,"△",IF(E22&gt;G22,"○","×")))</f>
        <v>×</v>
      </c>
      <c r="F21" s="172"/>
      <c r="G21" s="176"/>
      <c r="H21" s="171" t="str">
        <f>IF(H22="","",IF(H22=J22,"△",IF(H22&gt;J22,"○","×")))</f>
        <v>○</v>
      </c>
      <c r="I21" s="172"/>
      <c r="J21" s="176"/>
      <c r="K21" s="171" t="str">
        <f>IF(K22="","",IF(K22=M22,"△",IF(K22&gt;M22,"○","×")))</f>
        <v>○</v>
      </c>
      <c r="L21" s="172"/>
      <c r="M21" s="176"/>
      <c r="N21" s="191"/>
      <c r="O21" s="192"/>
      <c r="P21" s="192"/>
      <c r="Q21" s="171" t="str">
        <f>IF(Q22="","",IF(Q22=S22,"△",IF(Q22&gt;S22,"○","×")))</f>
        <v>○</v>
      </c>
      <c r="R21" s="172"/>
      <c r="S21" s="176"/>
      <c r="T21" s="171" t="str">
        <f>IF(T22="","",IF(T22=V22,"△",IF(T22&gt;V22,"○","×")))</f>
        <v>○</v>
      </c>
      <c r="U21" s="172"/>
      <c r="V21" s="176"/>
      <c r="W21" s="171" t="str">
        <f>IF(W22="","",IF(W22=Y22,"△",IF(W22&gt;Y22,"○","×")))</f>
        <v>○</v>
      </c>
      <c r="X21" s="172"/>
      <c r="Y21" s="176"/>
      <c r="Z21" s="179"/>
      <c r="AA21" s="165"/>
      <c r="AB21" s="178"/>
      <c r="AC21" s="177"/>
      <c r="AD21" s="160"/>
      <c r="AE21" s="202"/>
      <c r="AF21" s="201"/>
      <c r="AG21" s="201"/>
      <c r="AH21" s="201"/>
      <c r="AI21" s="201"/>
    </row>
    <row r="22" spans="1:35" ht="13.5">
      <c r="A22" s="168"/>
      <c r="B22" s="82">
        <f>IF(P6="","",P6)</f>
        <v>0</v>
      </c>
      <c r="C22" s="82" t="s">
        <v>110</v>
      </c>
      <c r="D22" s="82">
        <f>IF(N6="","",N6)</f>
        <v>7</v>
      </c>
      <c r="E22" s="9">
        <f>IF(P10="","",P10)</f>
        <v>0</v>
      </c>
      <c r="F22" s="82" t="s">
        <v>110</v>
      </c>
      <c r="G22" s="83">
        <f>IF(N10="","",N10)</f>
        <v>4</v>
      </c>
      <c r="H22" s="6">
        <f>IF(P14="","",P14)</f>
        <v>3</v>
      </c>
      <c r="I22" s="7" t="s">
        <v>110</v>
      </c>
      <c r="J22" s="8">
        <f>IF(N14="","",N14)</f>
        <v>0</v>
      </c>
      <c r="K22" s="6">
        <f>IF(P18="","",P18)</f>
        <v>7</v>
      </c>
      <c r="L22" s="7" t="s">
        <v>110</v>
      </c>
      <c r="M22" s="8">
        <f>IF(N18="","",N18)</f>
        <v>0</v>
      </c>
      <c r="N22" s="194"/>
      <c r="O22" s="195"/>
      <c r="P22" s="195"/>
      <c r="Q22" s="6">
        <v>4</v>
      </c>
      <c r="R22" s="7" t="s">
        <v>110</v>
      </c>
      <c r="S22" s="8">
        <v>0</v>
      </c>
      <c r="T22" s="6">
        <v>3</v>
      </c>
      <c r="U22" s="7" t="s">
        <v>110</v>
      </c>
      <c r="V22" s="8">
        <v>0</v>
      </c>
      <c r="W22" s="6">
        <v>3</v>
      </c>
      <c r="X22" s="7" t="s">
        <v>110</v>
      </c>
      <c r="Y22" s="8">
        <v>0</v>
      </c>
      <c r="Z22" s="179"/>
      <c r="AA22" s="165"/>
      <c r="AB22" s="178"/>
      <c r="AC22" s="177"/>
      <c r="AD22" s="160"/>
      <c r="AE22" s="202"/>
      <c r="AF22" s="201"/>
      <c r="AG22" s="201"/>
      <c r="AH22" s="201"/>
      <c r="AI22" s="201"/>
    </row>
    <row r="23" spans="1:35" ht="13.5">
      <c r="A23" s="166" t="str">
        <f>Q2</f>
        <v>フォルトナＦＣ</v>
      </c>
      <c r="B23" s="173" t="str">
        <f>IF(B24="","",IF(B24=D24,"△",IF(B24&gt;D24,"○","×")))</f>
        <v>×</v>
      </c>
      <c r="C23" s="174"/>
      <c r="D23" s="174"/>
      <c r="E23" s="173" t="str">
        <f>IF(E24="","",IF(E24=G24,"△",IF(E24&gt;G24,"○","×")))</f>
        <v>×</v>
      </c>
      <c r="F23" s="174"/>
      <c r="G23" s="175"/>
      <c r="H23" s="173" t="str">
        <f>IF(H24="","",IF(H24=J24,"△",IF(H24&gt;J24,"○","×")))</f>
        <v>○</v>
      </c>
      <c r="I23" s="174"/>
      <c r="J23" s="175"/>
      <c r="K23" s="173" t="str">
        <f>IF(K24="","",IF(K24=M24,"△",IF(K24&gt;M24,"○","×")))</f>
        <v>○</v>
      </c>
      <c r="L23" s="174"/>
      <c r="M23" s="175"/>
      <c r="N23" s="173" t="str">
        <f>IF(N24="","",IF(N24=P24,"△",IF(N24&gt;P24,"○","×")))</f>
        <v>○</v>
      </c>
      <c r="O23" s="174"/>
      <c r="P23" s="175"/>
      <c r="Q23" s="192"/>
      <c r="R23" s="192"/>
      <c r="S23" s="192"/>
      <c r="T23" s="173" t="str">
        <f>IF(T24="","",IF(T24=V24,"△",IF(T24&gt;V24,"○","×")))</f>
        <v>△</v>
      </c>
      <c r="U23" s="174"/>
      <c r="V23" s="175"/>
      <c r="W23" s="173" t="str">
        <f>IF(W24="","",IF(W24=Y24,"△",IF(W24&gt;Y24,"○","×")))</f>
        <v>○</v>
      </c>
      <c r="X23" s="174"/>
      <c r="Y23" s="175"/>
      <c r="Z23" s="179">
        <f>((COUNTIF(B23:Y26,"○"))*3)+((COUNTIF(B23:Y26,"△"))*1)</f>
        <v>28</v>
      </c>
      <c r="AA23" s="164">
        <f>SUM(W24,W26,T26,T24,B24,B26,N26,N24,K24,K26,H26,H24,E24,E26)</f>
        <v>37</v>
      </c>
      <c r="AB23" s="178">
        <f>SUM(Y24,Y26,V26,V24,G24,G26,P26,P24,M24,M26,J26,J24,D24,D26)</f>
        <v>26</v>
      </c>
      <c r="AC23" s="177">
        <f>AA23-AB23</f>
        <v>11</v>
      </c>
      <c r="AD23" s="160">
        <v>3</v>
      </c>
      <c r="AE23" s="202"/>
      <c r="AF23" s="201">
        <f>RANK(Z23,$Z$3:$Z$34,1)</f>
        <v>6</v>
      </c>
      <c r="AG23" s="201">
        <f>RANK(AC23,$AC$3:$AC$34,1)</f>
        <v>6</v>
      </c>
      <c r="AH23" s="201">
        <f>RANK(AA23,$AA$3:$AA$34,1)</f>
        <v>6</v>
      </c>
      <c r="AI23" s="201">
        <f>AF23*100+AG23*10+AH23*1</f>
        <v>666</v>
      </c>
    </row>
    <row r="24" spans="1:35" ht="13.5">
      <c r="A24" s="167"/>
      <c r="B24" s="92">
        <f>IF(S4="","",S4)</f>
        <v>0</v>
      </c>
      <c r="C24" s="90" t="s">
        <v>110</v>
      </c>
      <c r="D24" s="90">
        <f>IF(Q4="","",Q4)</f>
        <v>2</v>
      </c>
      <c r="E24" s="92">
        <f>IF(S8="","",S8)</f>
        <v>0</v>
      </c>
      <c r="F24" s="90" t="s">
        <v>110</v>
      </c>
      <c r="G24" s="93">
        <f>IF(Q8="","",Q8)</f>
        <v>4</v>
      </c>
      <c r="H24" s="86">
        <f>IF(S12="","",S12)</f>
        <v>4</v>
      </c>
      <c r="I24" s="87" t="s">
        <v>110</v>
      </c>
      <c r="J24" s="88">
        <f>IF(Q12="","",Q12)</f>
        <v>2</v>
      </c>
      <c r="K24" s="86">
        <f>IF(S16="","",S16)</f>
        <v>4</v>
      </c>
      <c r="L24" s="87" t="s">
        <v>110</v>
      </c>
      <c r="M24" s="88">
        <f>IF(Q16="","",Q16)</f>
        <v>3</v>
      </c>
      <c r="N24" s="86">
        <v>1</v>
      </c>
      <c r="O24" s="87" t="s">
        <v>110</v>
      </c>
      <c r="P24" s="88">
        <v>0</v>
      </c>
      <c r="Q24" s="192"/>
      <c r="R24" s="192"/>
      <c r="S24" s="192"/>
      <c r="T24" s="86">
        <v>1</v>
      </c>
      <c r="U24" s="87" t="s">
        <v>110</v>
      </c>
      <c r="V24" s="88">
        <v>1</v>
      </c>
      <c r="W24" s="86">
        <v>3</v>
      </c>
      <c r="X24" s="87" t="s">
        <v>110</v>
      </c>
      <c r="Y24" s="88">
        <v>2</v>
      </c>
      <c r="Z24" s="179"/>
      <c r="AA24" s="165"/>
      <c r="AB24" s="178"/>
      <c r="AC24" s="177"/>
      <c r="AD24" s="160"/>
      <c r="AE24" s="202"/>
      <c r="AF24" s="201"/>
      <c r="AG24" s="201"/>
      <c r="AH24" s="201"/>
      <c r="AI24" s="201"/>
    </row>
    <row r="25" spans="1:35" ht="13.5">
      <c r="A25" s="167"/>
      <c r="B25" s="171" t="str">
        <f>IF(B26="","",IF(B26=D26,"△",IF(B26&gt;D26,"○","×")))</f>
        <v>×</v>
      </c>
      <c r="C25" s="172"/>
      <c r="D25" s="172"/>
      <c r="E25" s="171" t="str">
        <f>IF(E26="","",IF(E26=G26,"△",IF(E26&gt;G26,"○","×")))</f>
        <v>○</v>
      </c>
      <c r="F25" s="172"/>
      <c r="G25" s="176"/>
      <c r="H25" s="171" t="str">
        <f>IF(H26="","",IF(H26=J26,"△",IF(H26&gt;J26,"○","×")))</f>
        <v>○</v>
      </c>
      <c r="I25" s="172"/>
      <c r="J25" s="176"/>
      <c r="K25" s="171" t="str">
        <f>IF(K26="","",IF(K26=M26,"△",IF(K26&gt;M26,"○","×")))</f>
        <v>○</v>
      </c>
      <c r="L25" s="172"/>
      <c r="M25" s="176"/>
      <c r="N25" s="171" t="str">
        <f>IF(N26="","",IF(N26=P26,"△",IF(N26&gt;P26,"○","×")))</f>
        <v>×</v>
      </c>
      <c r="O25" s="172"/>
      <c r="P25" s="176"/>
      <c r="Q25" s="192"/>
      <c r="R25" s="192"/>
      <c r="S25" s="192"/>
      <c r="T25" s="171" t="str">
        <f>IF(T26="","",IF(T26=V26,"△",IF(T26&gt;V26,"○","×")))</f>
        <v>○</v>
      </c>
      <c r="U25" s="172"/>
      <c r="V25" s="176"/>
      <c r="W25" s="171" t="str">
        <f>IF(W26="","",IF(W26=Y26,"△",IF(W26&gt;Y26,"○","×")))</f>
        <v>○</v>
      </c>
      <c r="X25" s="172"/>
      <c r="Y25" s="176"/>
      <c r="Z25" s="179"/>
      <c r="AA25" s="165"/>
      <c r="AB25" s="178"/>
      <c r="AC25" s="177"/>
      <c r="AD25" s="160"/>
      <c r="AE25" s="202"/>
      <c r="AF25" s="201"/>
      <c r="AG25" s="201"/>
      <c r="AH25" s="201"/>
      <c r="AI25" s="201"/>
    </row>
    <row r="26" spans="1:35" ht="13.5">
      <c r="A26" s="168"/>
      <c r="B26" s="82">
        <f>IF(S6="","",S6)</f>
        <v>1</v>
      </c>
      <c r="C26" s="82" t="s">
        <v>110</v>
      </c>
      <c r="D26" s="82">
        <f>IF(Q6="","",Q6)</f>
        <v>5</v>
      </c>
      <c r="E26" s="9">
        <f>IF(S10="","",S10)</f>
        <v>1</v>
      </c>
      <c r="F26" s="82" t="s">
        <v>110</v>
      </c>
      <c r="G26" s="83">
        <f>IF(Q10="","",Q10)</f>
        <v>0</v>
      </c>
      <c r="H26" s="6">
        <f>IF(S14="","",S14)</f>
        <v>3</v>
      </c>
      <c r="I26" s="7" t="s">
        <v>110</v>
      </c>
      <c r="J26" s="8">
        <f>IF(Q14="","",Q14)</f>
        <v>2</v>
      </c>
      <c r="K26" s="6">
        <f>IF(S18="","",S18)</f>
        <v>10</v>
      </c>
      <c r="L26" s="7" t="s">
        <v>110</v>
      </c>
      <c r="M26" s="8">
        <f>IF(Q18="","",Q18)</f>
        <v>0</v>
      </c>
      <c r="N26" s="6">
        <f>IF(S22="","",S22)</f>
        <v>0</v>
      </c>
      <c r="O26" s="7" t="s">
        <v>110</v>
      </c>
      <c r="P26" s="8">
        <f>IF(Q22="","",Q22)</f>
        <v>4</v>
      </c>
      <c r="Q26" s="192"/>
      <c r="R26" s="192"/>
      <c r="S26" s="192"/>
      <c r="T26" s="6">
        <v>7</v>
      </c>
      <c r="U26" s="7" t="s">
        <v>110</v>
      </c>
      <c r="V26" s="8">
        <v>0</v>
      </c>
      <c r="W26" s="6">
        <v>2</v>
      </c>
      <c r="X26" s="7" t="s">
        <v>110</v>
      </c>
      <c r="Y26" s="8">
        <v>1</v>
      </c>
      <c r="Z26" s="179"/>
      <c r="AA26" s="165"/>
      <c r="AB26" s="178"/>
      <c r="AC26" s="177"/>
      <c r="AD26" s="160"/>
      <c r="AE26" s="202"/>
      <c r="AF26" s="201"/>
      <c r="AG26" s="201"/>
      <c r="AH26" s="201"/>
      <c r="AI26" s="201"/>
    </row>
    <row r="27" spans="1:35" ht="13.5">
      <c r="A27" s="182" t="str">
        <f>T2</f>
        <v>山形十中</v>
      </c>
      <c r="B27" s="173" t="str">
        <f>IF(B28="","",IF(B28=D28,"△",IF(B28&gt;D28,"○","×")))</f>
        <v>×</v>
      </c>
      <c r="C27" s="174"/>
      <c r="D27" s="174"/>
      <c r="E27" s="173" t="str">
        <f>IF(E28="","",IF(E28=G28,"△",IF(E28&gt;G28,"○","×")))</f>
        <v>×</v>
      </c>
      <c r="F27" s="174"/>
      <c r="G27" s="175"/>
      <c r="H27" s="173" t="str">
        <f>IF(H28="","",IF(H28=J28,"△",IF(H28&gt;J28,"○","×")))</f>
        <v>×</v>
      </c>
      <c r="I27" s="174"/>
      <c r="J27" s="175"/>
      <c r="K27" s="173" t="str">
        <f>IF(K28="","",IF(K28=M28,"△",IF(K28&gt;M28,"○","×")))</f>
        <v>○</v>
      </c>
      <c r="L27" s="174"/>
      <c r="M27" s="175"/>
      <c r="N27" s="173" t="str">
        <f>IF(N28="","",IF(N28=P28,"△",IF(N28&gt;P28,"○","×")))</f>
        <v>△</v>
      </c>
      <c r="O27" s="174"/>
      <c r="P27" s="175"/>
      <c r="Q27" s="173" t="str">
        <f>IF(Q28="","",IF(Q28=S28,"△",IF(Q28&gt;S28,"○","×")))</f>
        <v>△</v>
      </c>
      <c r="R27" s="174"/>
      <c r="S27" s="175"/>
      <c r="T27" s="188"/>
      <c r="U27" s="189"/>
      <c r="V27" s="190"/>
      <c r="W27" s="173" t="str">
        <f>IF(W28="","",IF(W28=Y28,"△",IF(W28&gt;Y28,"○","×")))</f>
        <v>○</v>
      </c>
      <c r="X27" s="174"/>
      <c r="Y27" s="175"/>
      <c r="Z27" s="179">
        <f>((COUNTIF(B27:Y30,"○"))*3)+((COUNTIF(B27:Y30,"△"))*1)</f>
        <v>11</v>
      </c>
      <c r="AA27" s="164">
        <f>SUM(W28,W30,B30,B28,Q28,Q30,N30,N28,K28,K30,H30,H28,E28,E30)</f>
        <v>11</v>
      </c>
      <c r="AB27" s="178">
        <f>SUM(Y28,Y30,G30,G28,S28,S30,P30,P28,M28,M30,J30,J28,D28,D30)</f>
        <v>37</v>
      </c>
      <c r="AC27" s="177">
        <f>AA27-AB27</f>
        <v>-26</v>
      </c>
      <c r="AD27" s="160">
        <v>7</v>
      </c>
      <c r="AE27" s="202"/>
      <c r="AF27" s="201">
        <f>RANK(Z27,$Z$3:$Z$34,1)</f>
        <v>2</v>
      </c>
      <c r="AG27" s="201">
        <f>RANK(AC27,$AC$3:$AC$34,1)</f>
        <v>2</v>
      </c>
      <c r="AH27" s="201">
        <f>RANK(AA27,$AA$3:$AA$34,1)</f>
        <v>1</v>
      </c>
      <c r="AI27" s="201">
        <f>AF27*100+AG27*10+AH27*1</f>
        <v>221</v>
      </c>
    </row>
    <row r="28" spans="1:35" ht="13.5">
      <c r="A28" s="183"/>
      <c r="B28" s="92">
        <f>IF(V4="","",V4)</f>
        <v>0</v>
      </c>
      <c r="C28" s="90" t="s">
        <v>110</v>
      </c>
      <c r="D28" s="90">
        <f>IF(T4="","",T4)</f>
        <v>5</v>
      </c>
      <c r="E28" s="92">
        <f>IF(V8="","",V8)</f>
        <v>1</v>
      </c>
      <c r="F28" s="90" t="s">
        <v>110</v>
      </c>
      <c r="G28" s="93">
        <f>IF(T8="","",T8)</f>
        <v>2</v>
      </c>
      <c r="H28" s="86">
        <f>IF(V12="","",V12)</f>
        <v>0</v>
      </c>
      <c r="I28" s="87" t="s">
        <v>110</v>
      </c>
      <c r="J28" s="88">
        <f>IF(T12="","",T12)</f>
        <v>4</v>
      </c>
      <c r="K28" s="86">
        <f>IF(V16="","",V16)</f>
        <v>6</v>
      </c>
      <c r="L28" s="87" t="s">
        <v>110</v>
      </c>
      <c r="M28" s="88">
        <f>IF(T16="","",T16)</f>
        <v>1</v>
      </c>
      <c r="N28" s="86">
        <f>IF(V20="","",V20)</f>
        <v>0</v>
      </c>
      <c r="O28" s="87" t="s">
        <v>110</v>
      </c>
      <c r="P28" s="88">
        <f>IF(T20="","",T20)</f>
        <v>0</v>
      </c>
      <c r="Q28" s="86">
        <f>IF(V24="","",V24)</f>
        <v>1</v>
      </c>
      <c r="R28" s="87" t="s">
        <v>110</v>
      </c>
      <c r="S28" s="88">
        <f>IF(T24="","",T24)</f>
        <v>1</v>
      </c>
      <c r="T28" s="191"/>
      <c r="U28" s="192"/>
      <c r="V28" s="193"/>
      <c r="W28" s="86">
        <v>2</v>
      </c>
      <c r="X28" s="87" t="s">
        <v>110</v>
      </c>
      <c r="Y28" s="88">
        <v>0</v>
      </c>
      <c r="Z28" s="179"/>
      <c r="AA28" s="165"/>
      <c r="AB28" s="178"/>
      <c r="AC28" s="177"/>
      <c r="AD28" s="160"/>
      <c r="AE28" s="202"/>
      <c r="AF28" s="201"/>
      <c r="AG28" s="201"/>
      <c r="AH28" s="201"/>
      <c r="AI28" s="201"/>
    </row>
    <row r="29" spans="1:35" ht="13.5">
      <c r="A29" s="183"/>
      <c r="B29" s="171" t="str">
        <f>IF(B30="","",IF(B30=D30,"△",IF(B30&gt;D30,"○","×")))</f>
        <v>×</v>
      </c>
      <c r="C29" s="172"/>
      <c r="D29" s="172"/>
      <c r="E29" s="171" t="str">
        <f>IF(E30="","",IF(E30=G30,"△",IF(E30&gt;G30,"○","×")))</f>
        <v>×</v>
      </c>
      <c r="F29" s="172"/>
      <c r="G29" s="176"/>
      <c r="H29" s="171" t="str">
        <f>IF(H30="","",IF(H30=J30,"△",IF(H30&gt;J30,"○","×")))</f>
        <v>×</v>
      </c>
      <c r="I29" s="172"/>
      <c r="J29" s="176"/>
      <c r="K29" s="171" t="str">
        <f>IF(K30="","",IF(K30=M30,"△",IF(K30&gt;M30,"○","×")))</f>
        <v>○</v>
      </c>
      <c r="L29" s="172"/>
      <c r="M29" s="176"/>
      <c r="N29" s="171" t="str">
        <f>IF(N30="","",IF(N30=P30,"△",IF(N30&gt;P30,"○","×")))</f>
        <v>×</v>
      </c>
      <c r="O29" s="172"/>
      <c r="P29" s="176"/>
      <c r="Q29" s="171" t="str">
        <f>IF(Q30="","",IF(Q30=S30,"△",IF(Q30&gt;S30,"○","×")))</f>
        <v>×</v>
      </c>
      <c r="R29" s="172"/>
      <c r="S29" s="176"/>
      <c r="T29" s="191"/>
      <c r="U29" s="192"/>
      <c r="V29" s="193"/>
      <c r="W29" s="171" t="str">
        <f>IF(W30="","",IF(W30=Y30,"△",IF(W30&gt;Y30,"○","×")))</f>
        <v>×</v>
      </c>
      <c r="X29" s="172"/>
      <c r="Y29" s="176"/>
      <c r="Z29" s="179"/>
      <c r="AA29" s="165"/>
      <c r="AB29" s="178"/>
      <c r="AC29" s="177"/>
      <c r="AD29" s="160"/>
      <c r="AE29" s="202"/>
      <c r="AF29" s="201"/>
      <c r="AG29" s="201"/>
      <c r="AH29" s="201"/>
      <c r="AI29" s="201"/>
    </row>
    <row r="30" spans="1:35" ht="13.5">
      <c r="A30" s="184"/>
      <c r="B30" s="82">
        <f>IF(V6="","",V6)</f>
        <v>0</v>
      </c>
      <c r="C30" s="82" t="s">
        <v>110</v>
      </c>
      <c r="D30" s="82">
        <f>IF(T6="","",T6)</f>
        <v>5</v>
      </c>
      <c r="E30" s="9">
        <f>IF(V10="","",V10)</f>
        <v>0</v>
      </c>
      <c r="F30" s="82" t="s">
        <v>110</v>
      </c>
      <c r="G30" s="83">
        <f>IF(T10="","",T10)</f>
        <v>2</v>
      </c>
      <c r="H30" s="6">
        <f>IF(V14="","",V14)</f>
        <v>0</v>
      </c>
      <c r="I30" s="7" t="s">
        <v>110</v>
      </c>
      <c r="J30" s="8">
        <f>IF(T14="","",T14)</f>
        <v>2</v>
      </c>
      <c r="K30" s="6">
        <f>IF(V18="","",V18)</f>
        <v>1</v>
      </c>
      <c r="L30" s="7" t="s">
        <v>110</v>
      </c>
      <c r="M30" s="8">
        <f>IF(T18="","",T18)</f>
        <v>0</v>
      </c>
      <c r="N30" s="6">
        <f>IF(V22="","",V22)</f>
        <v>0</v>
      </c>
      <c r="O30" s="7" t="s">
        <v>110</v>
      </c>
      <c r="P30" s="8">
        <f>IF(T22="","",T22)</f>
        <v>3</v>
      </c>
      <c r="Q30" s="6">
        <f>IF(V26="","",V26)</f>
        <v>0</v>
      </c>
      <c r="R30" s="7" t="s">
        <v>110</v>
      </c>
      <c r="S30" s="8">
        <f>IF(T26="","",T26)</f>
        <v>7</v>
      </c>
      <c r="T30" s="194"/>
      <c r="U30" s="195"/>
      <c r="V30" s="159"/>
      <c r="W30" s="6">
        <v>0</v>
      </c>
      <c r="X30" s="7" t="s">
        <v>110</v>
      </c>
      <c r="Y30" s="8">
        <v>5</v>
      </c>
      <c r="Z30" s="179"/>
      <c r="AA30" s="165"/>
      <c r="AB30" s="178"/>
      <c r="AC30" s="177"/>
      <c r="AD30" s="160"/>
      <c r="AE30" s="202"/>
      <c r="AF30" s="201"/>
      <c r="AG30" s="201"/>
      <c r="AH30" s="201"/>
      <c r="AI30" s="201"/>
    </row>
    <row r="31" spans="1:35" ht="13.5">
      <c r="A31" s="182" t="str">
        <f>W2</f>
        <v>酒田三中</v>
      </c>
      <c r="B31" s="173" t="str">
        <f>IF(B32="","",IF(B32=D32,"△",IF(B32&gt;D32,"○","×")))</f>
        <v>×</v>
      </c>
      <c r="C31" s="174"/>
      <c r="D31" s="174"/>
      <c r="E31" s="173" t="str">
        <f>IF(E32="","",IF(E32=G32,"△",IF(E32&gt;G32,"○","×")))</f>
        <v>×</v>
      </c>
      <c r="F31" s="174"/>
      <c r="G31" s="175"/>
      <c r="H31" s="173" t="str">
        <f>IF(H32="","",IF(H32=J32,"△",IF(H32&gt;J32,"○","×")))</f>
        <v>○</v>
      </c>
      <c r="I31" s="174"/>
      <c r="J31" s="175"/>
      <c r="K31" s="173" t="str">
        <f>IF(K32="","",IF(K32=M32,"△",IF(K32&gt;M32,"○","×")))</f>
        <v>○</v>
      </c>
      <c r="L31" s="174"/>
      <c r="M31" s="175"/>
      <c r="N31" s="173" t="str">
        <f>IF(N32="","",IF(N32=P32,"△",IF(N32&gt;P32,"○","×")))</f>
        <v>○</v>
      </c>
      <c r="O31" s="174"/>
      <c r="P31" s="175"/>
      <c r="Q31" s="173" t="str">
        <f>IF(Q32="","",IF(Q32=S32,"△",IF(Q32&gt;S32,"○","×")))</f>
        <v>×</v>
      </c>
      <c r="R31" s="174"/>
      <c r="S31" s="175"/>
      <c r="T31" s="173" t="str">
        <f>IF(T32="","",IF(T32=V32,"△",IF(T32&gt;V32,"○","×")))</f>
        <v>×</v>
      </c>
      <c r="U31" s="174"/>
      <c r="V31" s="175"/>
      <c r="W31" s="189"/>
      <c r="X31" s="189"/>
      <c r="Y31" s="190"/>
      <c r="Z31" s="179">
        <f>((COUNTIF(B31:Y34,"○"))*3)+((COUNTIF(B31:Y34,"△"))*1)</f>
        <v>14</v>
      </c>
      <c r="AA31" s="164">
        <f>SUM(B32,B34,T34,T32,Q32,Q34,N34,N32,K32,K34,H34,H32,E32,E34)</f>
        <v>20</v>
      </c>
      <c r="AB31" s="178">
        <f>SUM(G32,G34,V34,V32,S32,S34,P34,P32,M32,M34,J34,J32,D32,D34)</f>
        <v>37</v>
      </c>
      <c r="AC31" s="177">
        <f>AA31-AB31</f>
        <v>-17</v>
      </c>
      <c r="AD31" s="160">
        <v>5</v>
      </c>
      <c r="AE31" s="202"/>
      <c r="AF31" s="201">
        <f>RANK(Z31,$Z$3:$Z$34,1)</f>
        <v>4</v>
      </c>
      <c r="AG31" s="201">
        <f>RANK(AC31,$AC$3:$AC$34,1)</f>
        <v>3</v>
      </c>
      <c r="AH31" s="201">
        <f>RANK(AA31,$AA$3:$AA$34,1)</f>
        <v>3</v>
      </c>
      <c r="AI31" s="201">
        <f>AF31*100+AG31*10+AH31*1</f>
        <v>433</v>
      </c>
    </row>
    <row r="32" spans="1:35" ht="13.5">
      <c r="A32" s="183"/>
      <c r="B32" s="92">
        <f>IF(Y4="","",Y4)</f>
        <v>0</v>
      </c>
      <c r="C32" s="90" t="s">
        <v>110</v>
      </c>
      <c r="D32" s="90">
        <f>IF(W4="","",W4)</f>
        <v>6</v>
      </c>
      <c r="E32" s="92">
        <f>IF(Y8="","",Y8)</f>
        <v>0</v>
      </c>
      <c r="F32" s="90" t="s">
        <v>110</v>
      </c>
      <c r="G32" s="93">
        <f>IF(W8="","",W8)</f>
        <v>9</v>
      </c>
      <c r="H32" s="86">
        <f>IF(Y12="","",Y12)</f>
        <v>2</v>
      </c>
      <c r="I32" s="87" t="s">
        <v>110</v>
      </c>
      <c r="J32" s="88">
        <f>IF(W12="","",W12)</f>
        <v>1</v>
      </c>
      <c r="K32" s="86">
        <f>IF(Y16="","",Y16)</f>
        <v>3</v>
      </c>
      <c r="L32" s="87" t="s">
        <v>110</v>
      </c>
      <c r="M32" s="88">
        <f>IF(W16="","",W16)</f>
        <v>1</v>
      </c>
      <c r="N32" s="86">
        <f>IF(Y20="","",Y20)</f>
        <v>4</v>
      </c>
      <c r="O32" s="87" t="s">
        <v>110</v>
      </c>
      <c r="P32" s="88">
        <f>IF(W20="","",W20)</f>
        <v>1</v>
      </c>
      <c r="Q32" s="86">
        <f>IF(Y24="","",Y24)</f>
        <v>2</v>
      </c>
      <c r="R32" s="87" t="s">
        <v>110</v>
      </c>
      <c r="S32" s="88">
        <f>IF(W24="","",W24)</f>
        <v>3</v>
      </c>
      <c r="T32" s="86">
        <f>IF(Y28="","",Y28)</f>
        <v>0</v>
      </c>
      <c r="U32" s="87" t="s">
        <v>110</v>
      </c>
      <c r="V32" s="88">
        <f>IF(W28="","",W28)</f>
        <v>2</v>
      </c>
      <c r="W32" s="192"/>
      <c r="X32" s="192"/>
      <c r="Y32" s="193"/>
      <c r="Z32" s="179"/>
      <c r="AA32" s="165"/>
      <c r="AB32" s="178"/>
      <c r="AC32" s="177"/>
      <c r="AD32" s="160"/>
      <c r="AE32" s="202"/>
      <c r="AF32" s="201"/>
      <c r="AG32" s="201"/>
      <c r="AH32" s="201"/>
      <c r="AI32" s="201"/>
    </row>
    <row r="33" spans="1:35" ht="13.5">
      <c r="A33" s="183"/>
      <c r="B33" s="171" t="str">
        <f>IF(B34="","",IF(B34=D34,"△",IF(B34&gt;D34,"○","×")))</f>
        <v>△</v>
      </c>
      <c r="C33" s="172"/>
      <c r="D33" s="172"/>
      <c r="E33" s="171" t="str">
        <f>IF(E34="","",IF(E34=G34,"△",IF(E34&gt;G34,"○","×")))</f>
        <v>×</v>
      </c>
      <c r="F33" s="172"/>
      <c r="G33" s="176"/>
      <c r="H33" s="171" t="str">
        <f>IF(H34="","",IF(H34=J34,"△",IF(H34&gt;J34,"○","×")))</f>
        <v>×</v>
      </c>
      <c r="I33" s="172"/>
      <c r="J33" s="176"/>
      <c r="K33" s="171" t="str">
        <f>IF(K34="","",IF(K34=M34,"△",IF(K34&gt;M34,"○","×")))</f>
        <v>△</v>
      </c>
      <c r="L33" s="172"/>
      <c r="M33" s="176"/>
      <c r="N33" s="171" t="str">
        <f>IF(N34="","",IF(N34=P34,"△",IF(N34&gt;P34,"○","×")))</f>
        <v>×</v>
      </c>
      <c r="O33" s="172"/>
      <c r="P33" s="176"/>
      <c r="Q33" s="171" t="str">
        <f>IF(Q34="","",IF(Q34=S34,"△",IF(Q34&gt;S34,"○","×")))</f>
        <v>×</v>
      </c>
      <c r="R33" s="172"/>
      <c r="S33" s="176"/>
      <c r="T33" s="171" t="str">
        <f>IF(T34="","",IF(T34=V34,"△",IF(T34&gt;V34,"○","×")))</f>
        <v>○</v>
      </c>
      <c r="U33" s="172"/>
      <c r="V33" s="176"/>
      <c r="W33" s="192"/>
      <c r="X33" s="192"/>
      <c r="Y33" s="193"/>
      <c r="Z33" s="179"/>
      <c r="AA33" s="165"/>
      <c r="AB33" s="178"/>
      <c r="AC33" s="177"/>
      <c r="AD33" s="160"/>
      <c r="AE33" s="202"/>
      <c r="AF33" s="201"/>
      <c r="AG33" s="201"/>
      <c r="AH33" s="201"/>
      <c r="AI33" s="201"/>
    </row>
    <row r="34" spans="1:35" ht="13.5">
      <c r="A34" s="184"/>
      <c r="B34" s="10">
        <f>IF(Y6="","",Y6)</f>
        <v>0</v>
      </c>
      <c r="C34" s="11" t="s">
        <v>110</v>
      </c>
      <c r="D34" s="11">
        <f>IF(W6="","",Y6)</f>
        <v>0</v>
      </c>
      <c r="E34" s="10">
        <f>IF(Y10="","",Y10)</f>
        <v>0</v>
      </c>
      <c r="F34" s="11" t="s">
        <v>110</v>
      </c>
      <c r="G34" s="12">
        <f>IF(W10="","",W10)</f>
        <v>5</v>
      </c>
      <c r="H34" s="6">
        <f>IF(Y14="","",Y14)</f>
        <v>1</v>
      </c>
      <c r="I34" s="7" t="s">
        <v>110</v>
      </c>
      <c r="J34" s="8">
        <f>IF(W14="","",W14)</f>
        <v>2</v>
      </c>
      <c r="K34" s="6">
        <f>IF(Y18="","",Y18)</f>
        <v>2</v>
      </c>
      <c r="L34" s="7" t="s">
        <v>110</v>
      </c>
      <c r="M34" s="8">
        <f>IF(W18="","",W18)</f>
        <v>2</v>
      </c>
      <c r="N34" s="6">
        <f>IF(Y22="","",Y22)</f>
        <v>0</v>
      </c>
      <c r="O34" s="7" t="s">
        <v>110</v>
      </c>
      <c r="P34" s="8">
        <f>IF(W22="","",W22)</f>
        <v>3</v>
      </c>
      <c r="Q34" s="6">
        <f>IF(Y26="","",Y26)</f>
        <v>1</v>
      </c>
      <c r="R34" s="7" t="s">
        <v>110</v>
      </c>
      <c r="S34" s="8">
        <f>IF(W26="","",W26)</f>
        <v>2</v>
      </c>
      <c r="T34" s="6">
        <v>5</v>
      </c>
      <c r="U34" s="7" t="s">
        <v>110</v>
      </c>
      <c r="V34" s="8">
        <v>0</v>
      </c>
      <c r="W34" s="195"/>
      <c r="X34" s="195"/>
      <c r="Y34" s="159"/>
      <c r="Z34" s="179"/>
      <c r="AA34" s="165"/>
      <c r="AB34" s="178"/>
      <c r="AC34" s="177"/>
      <c r="AD34" s="160"/>
      <c r="AE34" s="202"/>
      <c r="AF34" s="201"/>
      <c r="AG34" s="201"/>
      <c r="AH34" s="201"/>
      <c r="AI34" s="201"/>
    </row>
    <row r="35" spans="1:29" ht="13.5">
      <c r="A35" s="4" t="s">
        <v>96</v>
      </c>
      <c r="B35" s="77" t="s">
        <v>97</v>
      </c>
      <c r="C35" s="78" t="s">
        <v>98</v>
      </c>
      <c r="D35" t="s">
        <v>99</v>
      </c>
      <c r="F35" s="79" t="s">
        <v>100</v>
      </c>
      <c r="G35" t="s">
        <v>101</v>
      </c>
      <c r="H35" t="s">
        <v>102</v>
      </c>
      <c r="J35" s="77" t="s">
        <v>103</v>
      </c>
      <c r="K35" t="s">
        <v>104</v>
      </c>
      <c r="L35" s="78" t="s">
        <v>105</v>
      </c>
      <c r="Q35" s="80"/>
      <c r="R35" s="81"/>
      <c r="S35" s="81"/>
      <c r="AA35" s="85">
        <f>SUM(AA3:AA34)</f>
        <v>267</v>
      </c>
      <c r="AB35" s="85">
        <f>SUM(AB3:AB34)</f>
        <v>258</v>
      </c>
      <c r="AC35" s="85">
        <f>SUM(AC3:AC34)</f>
        <v>9</v>
      </c>
    </row>
    <row r="36" spans="1:28" ht="13.5">
      <c r="A36" s="4" t="s">
        <v>167</v>
      </c>
      <c r="AB36" s="85">
        <f>AA35-AB35</f>
        <v>9</v>
      </c>
    </row>
  </sheetData>
  <sheetProtection/>
  <mergeCells count="218">
    <mergeCell ref="AE19:AE22"/>
    <mergeCell ref="AE23:AE26"/>
    <mergeCell ref="AE27:AE30"/>
    <mergeCell ref="AE31:AE34"/>
    <mergeCell ref="AE3:AE6"/>
    <mergeCell ref="AE7:AE10"/>
    <mergeCell ref="AE11:AE14"/>
    <mergeCell ref="AE15:AE18"/>
    <mergeCell ref="AF31:AF34"/>
    <mergeCell ref="AG31:AG34"/>
    <mergeCell ref="AH31:AH34"/>
    <mergeCell ref="AI31:AI34"/>
    <mergeCell ref="AF27:AF30"/>
    <mergeCell ref="AG27:AG30"/>
    <mergeCell ref="AH27:AH30"/>
    <mergeCell ref="AI27:AI30"/>
    <mergeCell ref="AF23:AF26"/>
    <mergeCell ref="AG23:AG26"/>
    <mergeCell ref="AH23:AH26"/>
    <mergeCell ref="AI23:AI26"/>
    <mergeCell ref="AF19:AF22"/>
    <mergeCell ref="AG19:AG22"/>
    <mergeCell ref="AH19:AH22"/>
    <mergeCell ref="AI19:AI22"/>
    <mergeCell ref="AF15:AF18"/>
    <mergeCell ref="AG15:AG18"/>
    <mergeCell ref="AH15:AH18"/>
    <mergeCell ref="AI15:AI18"/>
    <mergeCell ref="AF11:AF14"/>
    <mergeCell ref="AG11:AG14"/>
    <mergeCell ref="AH11:AH14"/>
    <mergeCell ref="AI11:AI14"/>
    <mergeCell ref="AF7:AF10"/>
    <mergeCell ref="AG7:AG10"/>
    <mergeCell ref="AH7:AH10"/>
    <mergeCell ref="AI7:AI10"/>
    <mergeCell ref="AF3:AF6"/>
    <mergeCell ref="AG3:AG6"/>
    <mergeCell ref="AH3:AH6"/>
    <mergeCell ref="AI3:AI6"/>
    <mergeCell ref="Q19:S19"/>
    <mergeCell ref="N31:P31"/>
    <mergeCell ref="Q31:S31"/>
    <mergeCell ref="Q21:S21"/>
    <mergeCell ref="N25:P25"/>
    <mergeCell ref="N29:P29"/>
    <mergeCell ref="Q29:S29"/>
    <mergeCell ref="Q27:S27"/>
    <mergeCell ref="N27:P27"/>
    <mergeCell ref="H17:J17"/>
    <mergeCell ref="H31:J31"/>
    <mergeCell ref="K31:M31"/>
    <mergeCell ref="B31:D31"/>
    <mergeCell ref="E31:G31"/>
    <mergeCell ref="K27:M27"/>
    <mergeCell ref="H19:J19"/>
    <mergeCell ref="K19:M19"/>
    <mergeCell ref="B21:D21"/>
    <mergeCell ref="E21:G21"/>
    <mergeCell ref="B19:D19"/>
    <mergeCell ref="E19:G19"/>
    <mergeCell ref="B17:D17"/>
    <mergeCell ref="E17:G17"/>
    <mergeCell ref="W15:Y15"/>
    <mergeCell ref="B15:D15"/>
    <mergeCell ref="E15:G15"/>
    <mergeCell ref="H15:J15"/>
    <mergeCell ref="T15:V15"/>
    <mergeCell ref="K3:M3"/>
    <mergeCell ref="N3:P3"/>
    <mergeCell ref="K11:M11"/>
    <mergeCell ref="N11:P11"/>
    <mergeCell ref="N7:P7"/>
    <mergeCell ref="N5:P5"/>
    <mergeCell ref="N9:P9"/>
    <mergeCell ref="Q7:S7"/>
    <mergeCell ref="T7:V7"/>
    <mergeCell ref="W7:Y7"/>
    <mergeCell ref="AC27:AC30"/>
    <mergeCell ref="Q11:S11"/>
    <mergeCell ref="T11:V11"/>
    <mergeCell ref="W11:Y11"/>
    <mergeCell ref="AB23:AB26"/>
    <mergeCell ref="T21:V21"/>
    <mergeCell ref="W21:Y21"/>
    <mergeCell ref="B7:D7"/>
    <mergeCell ref="H7:J7"/>
    <mergeCell ref="B11:D11"/>
    <mergeCell ref="E11:G11"/>
    <mergeCell ref="E3:G3"/>
    <mergeCell ref="H3:J3"/>
    <mergeCell ref="A3:A6"/>
    <mergeCell ref="B3:D6"/>
    <mergeCell ref="AD23:AD26"/>
    <mergeCell ref="AA19:AA22"/>
    <mergeCell ref="A19:A22"/>
    <mergeCell ref="B23:D23"/>
    <mergeCell ref="E23:G23"/>
    <mergeCell ref="H23:J23"/>
    <mergeCell ref="K23:M23"/>
    <mergeCell ref="N23:P23"/>
    <mergeCell ref="T19:V19"/>
    <mergeCell ref="W19:Y19"/>
    <mergeCell ref="B2:D2"/>
    <mergeCell ref="E2:G2"/>
    <mergeCell ref="AB27:AB30"/>
    <mergeCell ref="AB19:AB22"/>
    <mergeCell ref="K15:M18"/>
    <mergeCell ref="Q3:S3"/>
    <mergeCell ref="T3:V3"/>
    <mergeCell ref="W3:Y3"/>
    <mergeCell ref="K7:M7"/>
    <mergeCell ref="Q23:S26"/>
    <mergeCell ref="A15:A18"/>
    <mergeCell ref="W31:Y34"/>
    <mergeCell ref="B1:M1"/>
    <mergeCell ref="N2:P2"/>
    <mergeCell ref="Q2:S2"/>
    <mergeCell ref="T2:V2"/>
    <mergeCell ref="W2:Y2"/>
    <mergeCell ref="T27:V30"/>
    <mergeCell ref="E7:G10"/>
    <mergeCell ref="N19:P22"/>
    <mergeCell ref="Z23:Z26"/>
    <mergeCell ref="AA23:AA26"/>
    <mergeCell ref="AD31:AD34"/>
    <mergeCell ref="A23:A26"/>
    <mergeCell ref="A31:A34"/>
    <mergeCell ref="Z31:Z34"/>
    <mergeCell ref="AA31:AA34"/>
    <mergeCell ref="Z27:Z30"/>
    <mergeCell ref="AA27:AA30"/>
    <mergeCell ref="AD27:AD30"/>
    <mergeCell ref="T23:V23"/>
    <mergeCell ref="W23:Y23"/>
    <mergeCell ref="T31:V31"/>
    <mergeCell ref="T25:V25"/>
    <mergeCell ref="W25:Y25"/>
    <mergeCell ref="W27:Y27"/>
    <mergeCell ref="Z19:Z22"/>
    <mergeCell ref="AD3:AD6"/>
    <mergeCell ref="AB7:AB10"/>
    <mergeCell ref="AD7:AD10"/>
    <mergeCell ref="Z3:Z6"/>
    <mergeCell ref="AA3:AA6"/>
    <mergeCell ref="AC11:AC14"/>
    <mergeCell ref="Z11:Z14"/>
    <mergeCell ref="AA11:AA14"/>
    <mergeCell ref="AB11:AB14"/>
    <mergeCell ref="H2:J2"/>
    <mergeCell ref="K2:M2"/>
    <mergeCell ref="AC23:AC26"/>
    <mergeCell ref="Z7:Z10"/>
    <mergeCell ref="AA7:AA10"/>
    <mergeCell ref="AB15:AB18"/>
    <mergeCell ref="Q5:S5"/>
    <mergeCell ref="T5:V5"/>
    <mergeCell ref="W5:Y5"/>
    <mergeCell ref="AC3:AC6"/>
    <mergeCell ref="AD15:AD18"/>
    <mergeCell ref="AC7:AC10"/>
    <mergeCell ref="AC15:AC18"/>
    <mergeCell ref="AC19:AC22"/>
    <mergeCell ref="AD19:AD22"/>
    <mergeCell ref="A27:A30"/>
    <mergeCell ref="E5:G5"/>
    <mergeCell ref="H5:J5"/>
    <mergeCell ref="K5:M5"/>
    <mergeCell ref="B9:D9"/>
    <mergeCell ref="H9:J9"/>
    <mergeCell ref="K9:M9"/>
    <mergeCell ref="A11:A14"/>
    <mergeCell ref="H11:J14"/>
    <mergeCell ref="A7:A10"/>
    <mergeCell ref="AB3:AB6"/>
    <mergeCell ref="B13:D13"/>
    <mergeCell ref="E13:G13"/>
    <mergeCell ref="K13:M13"/>
    <mergeCell ref="N13:P13"/>
    <mergeCell ref="Q9:S9"/>
    <mergeCell ref="T9:V9"/>
    <mergeCell ref="W9:Y9"/>
    <mergeCell ref="Q13:S13"/>
    <mergeCell ref="T13:V13"/>
    <mergeCell ref="W13:Y13"/>
    <mergeCell ref="AD11:AD14"/>
    <mergeCell ref="N17:P17"/>
    <mergeCell ref="Q17:S17"/>
    <mergeCell ref="T17:V17"/>
    <mergeCell ref="W17:Y17"/>
    <mergeCell ref="Z15:Z18"/>
    <mergeCell ref="AA15:AA18"/>
    <mergeCell ref="N15:P15"/>
    <mergeCell ref="Q15:S15"/>
    <mergeCell ref="K21:M21"/>
    <mergeCell ref="E29:G29"/>
    <mergeCell ref="H29:J29"/>
    <mergeCell ref="K29:M29"/>
    <mergeCell ref="AC31:AC34"/>
    <mergeCell ref="W29:Y29"/>
    <mergeCell ref="B33:D33"/>
    <mergeCell ref="E33:G33"/>
    <mergeCell ref="H33:J33"/>
    <mergeCell ref="K33:M33"/>
    <mergeCell ref="N33:P33"/>
    <mergeCell ref="AB31:AB34"/>
    <mergeCell ref="Q33:S33"/>
    <mergeCell ref="T33:V33"/>
    <mergeCell ref="AC1:AD1"/>
    <mergeCell ref="B29:D29"/>
    <mergeCell ref="B27:D27"/>
    <mergeCell ref="E27:G27"/>
    <mergeCell ref="H27:J27"/>
    <mergeCell ref="B25:D25"/>
    <mergeCell ref="E25:G25"/>
    <mergeCell ref="H25:J25"/>
    <mergeCell ref="K25:M25"/>
    <mergeCell ref="H21:J21"/>
  </mergeCells>
  <conditionalFormatting sqref="AA35">
    <cfRule type="cellIs" priority="1" dxfId="0" operator="equal" stopIfTrue="1">
      <formula>$AB$35</formula>
    </cfRule>
    <cfRule type="cellIs" priority="2" dxfId="1" operator="notEqual" stopIfTrue="1">
      <formula>$AB$35</formula>
    </cfRule>
  </conditionalFormatting>
  <conditionalFormatting sqref="AB35">
    <cfRule type="cellIs" priority="3" dxfId="0" operator="equal" stopIfTrue="1">
      <formula>$AA$35</formula>
    </cfRule>
    <cfRule type="cellIs" priority="4" dxfId="1" operator="notEqual" stopIfTrue="1">
      <formula>$AA$35</formula>
    </cfRule>
  </conditionalFormatting>
  <conditionalFormatting sqref="AC35 AB36">
    <cfRule type="cellIs" priority="5" dxfId="0" operator="equal" stopIfTrue="1">
      <formula>0</formula>
    </cfRule>
    <cfRule type="cellIs" priority="6" dxfId="1" operator="notEqual" stopIfTrue="1">
      <formula>0</formula>
    </cfRule>
  </conditionalFormatting>
  <conditionalFormatting sqref="E4 G4:H4 J4:K4 M4:N4 P4 T4 V4 V6:W6 Y6 S6:T6 P6:Q6 M6:N6 J6:K6 E6 G6:H6 H8 J8:K8 M8 Q8 S8:T8 V8:W8 Y8 Y10 V10:W10 S10:T10 P10:Q10 M10:N10 H10 J10:K10 K12 M12:N12 P12:Q12 S12:T12 V12 V14:W14 Y14 S14:T14 P14:Q14 K14 M14:N14 N16 P16:Q16 S16 W16 Y16 Y18 V18:W18 S18:T18 N18 P18:Q18 Q20 S20:T20 V20:W20 Y20 Y22 V22:W22 Q22 S22:T22 T24 V24:W24 Y24 Y26 T26 V26:W26 W28 Y28 W30 Y30">
    <cfRule type="cellIs" priority="7" dxfId="2" operator="equal" stopIfTrue="1">
      <formula>""</formula>
    </cfRule>
  </conditionalFormatting>
  <printOptions horizontalCentered="1" verticalCentered="1"/>
  <pageMargins left="0.12" right="0.12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H33" sqref="H33"/>
    </sheetView>
  </sheetViews>
  <sheetFormatPr defaultColWidth="9.00390625" defaultRowHeight="13.5"/>
  <cols>
    <col min="1" max="1" width="11.75390625" style="0" customWidth="1"/>
    <col min="2" max="2" width="4.75390625" style="0" customWidth="1"/>
    <col min="3" max="3" width="2.625" style="0" customWidth="1"/>
    <col min="4" max="4" width="6.875" style="0" customWidth="1"/>
    <col min="6" max="8" width="4.625" style="0" customWidth="1"/>
    <col min="10" max="10" width="18.875" style="0" customWidth="1"/>
  </cols>
  <sheetData>
    <row r="1" spans="1:15" ht="18" thickBot="1">
      <c r="A1" s="229" t="s">
        <v>11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1"/>
    </row>
    <row r="2" spans="1:15" ht="18.75" customHeight="1">
      <c r="A2" s="232" t="s">
        <v>12</v>
      </c>
      <c r="B2" s="234" t="s">
        <v>13</v>
      </c>
      <c r="C2" s="234"/>
      <c r="D2" s="236" t="s">
        <v>14</v>
      </c>
      <c r="E2" s="234" t="s">
        <v>15</v>
      </c>
      <c r="F2" s="234"/>
      <c r="G2" s="234"/>
      <c r="H2" s="234"/>
      <c r="I2" s="234"/>
      <c r="J2" s="234" t="s">
        <v>16</v>
      </c>
      <c r="K2" s="239" t="s">
        <v>17</v>
      </c>
      <c r="L2" s="239"/>
      <c r="M2" s="239"/>
      <c r="N2" s="239"/>
      <c r="O2" s="240" t="s">
        <v>18</v>
      </c>
    </row>
    <row r="3" spans="1:15" ht="18.75" customHeight="1" thickBot="1">
      <c r="A3" s="233"/>
      <c r="B3" s="235"/>
      <c r="C3" s="235"/>
      <c r="D3" s="237"/>
      <c r="E3" s="238"/>
      <c r="F3" s="238"/>
      <c r="G3" s="238"/>
      <c r="H3" s="238"/>
      <c r="I3" s="238"/>
      <c r="J3" s="238"/>
      <c r="K3" s="14" t="s">
        <v>19</v>
      </c>
      <c r="L3" s="14" t="s">
        <v>20</v>
      </c>
      <c r="M3" s="14" t="s">
        <v>20</v>
      </c>
      <c r="N3" s="14" t="s">
        <v>21</v>
      </c>
      <c r="O3" s="241"/>
    </row>
    <row r="4" spans="1:15" ht="18.75" customHeight="1">
      <c r="A4" s="203" t="s">
        <v>22</v>
      </c>
      <c r="B4" s="215" t="s">
        <v>23</v>
      </c>
      <c r="C4" s="216"/>
      <c r="D4" s="16" t="s">
        <v>24</v>
      </c>
      <c r="E4" s="15" t="s">
        <v>1</v>
      </c>
      <c r="F4" s="47" t="s">
        <v>25</v>
      </c>
      <c r="G4" s="48" t="s">
        <v>26</v>
      </c>
      <c r="H4" s="49" t="s">
        <v>27</v>
      </c>
      <c r="I4" s="15" t="s">
        <v>28</v>
      </c>
      <c r="J4" s="17" t="s">
        <v>29</v>
      </c>
      <c r="K4" s="18" t="s">
        <v>30</v>
      </c>
      <c r="L4" s="13" t="s">
        <v>0</v>
      </c>
      <c r="M4" s="13" t="str">
        <f>I5</f>
        <v>フォルトナ</v>
      </c>
      <c r="N4" s="13" t="str">
        <f>E5</f>
        <v>山形ＦＣ</v>
      </c>
      <c r="O4" s="221" t="s">
        <v>1</v>
      </c>
    </row>
    <row r="5" spans="1:15" ht="18.75" customHeight="1" thickBot="1">
      <c r="A5" s="205"/>
      <c r="B5" s="223"/>
      <c r="C5" s="224"/>
      <c r="D5" s="20" t="s">
        <v>31</v>
      </c>
      <c r="E5" s="73" t="s">
        <v>0</v>
      </c>
      <c r="F5" s="28" t="s">
        <v>32</v>
      </c>
      <c r="G5" s="41" t="s">
        <v>33</v>
      </c>
      <c r="H5" s="29" t="s">
        <v>34</v>
      </c>
      <c r="I5" s="21" t="s">
        <v>35</v>
      </c>
      <c r="J5" s="22" t="s">
        <v>29</v>
      </c>
      <c r="K5" s="23" t="s">
        <v>30</v>
      </c>
      <c r="L5" s="14" t="s">
        <v>36</v>
      </c>
      <c r="M5" s="14" t="str">
        <f>I4</f>
        <v>アスキー</v>
      </c>
      <c r="N5" s="23" t="str">
        <f>E4</f>
        <v>ＦＣ米沢</v>
      </c>
      <c r="O5" s="222"/>
    </row>
    <row r="6" spans="1:15" ht="18.75" customHeight="1">
      <c r="A6" s="219" t="s">
        <v>37</v>
      </c>
      <c r="B6" s="223"/>
      <c r="C6" s="224"/>
      <c r="D6" s="16" t="s">
        <v>24</v>
      </c>
      <c r="E6" s="15" t="s">
        <v>4</v>
      </c>
      <c r="F6" s="47" t="s">
        <v>39</v>
      </c>
      <c r="G6" s="48" t="s">
        <v>40</v>
      </c>
      <c r="H6" s="49" t="s">
        <v>41</v>
      </c>
      <c r="I6" s="15" t="s">
        <v>3</v>
      </c>
      <c r="J6" s="17" t="s">
        <v>29</v>
      </c>
      <c r="K6" s="13" t="s">
        <v>30</v>
      </c>
      <c r="L6" s="13" t="s">
        <v>42</v>
      </c>
      <c r="M6" s="13" t="str">
        <f>I7</f>
        <v>山形十中</v>
      </c>
      <c r="N6" s="13" t="str">
        <f>E7</f>
        <v>鶴岡二中</v>
      </c>
      <c r="O6" s="221" t="s">
        <v>3</v>
      </c>
    </row>
    <row r="7" spans="1:15" ht="18.75" customHeight="1" thickBot="1">
      <c r="A7" s="226"/>
      <c r="B7" s="217"/>
      <c r="C7" s="218"/>
      <c r="D7" s="25" t="s">
        <v>43</v>
      </c>
      <c r="E7" s="50" t="s">
        <v>5</v>
      </c>
      <c r="F7" s="51" t="s">
        <v>39</v>
      </c>
      <c r="G7" s="52" t="s">
        <v>40</v>
      </c>
      <c r="H7" s="53" t="s">
        <v>44</v>
      </c>
      <c r="I7" s="50" t="s">
        <v>2</v>
      </c>
      <c r="J7" s="26" t="s">
        <v>29</v>
      </c>
      <c r="K7" s="27" t="s">
        <v>30</v>
      </c>
      <c r="L7" s="27" t="s">
        <v>45</v>
      </c>
      <c r="M7" s="27" t="str">
        <f>E8</f>
        <v>山形ＦＣ</v>
      </c>
      <c r="N7" s="27" t="str">
        <f>I6</f>
        <v>酒田三中</v>
      </c>
      <c r="O7" s="225"/>
    </row>
    <row r="8" spans="1:15" ht="18.75" customHeight="1" thickBot="1">
      <c r="A8" s="220"/>
      <c r="B8" s="217" t="s">
        <v>50</v>
      </c>
      <c r="C8" s="218"/>
      <c r="D8" s="20" t="s">
        <v>46</v>
      </c>
      <c r="E8" s="19" t="s">
        <v>0</v>
      </c>
      <c r="F8" s="63" t="s">
        <v>47</v>
      </c>
      <c r="G8" s="64" t="s">
        <v>33</v>
      </c>
      <c r="H8" s="65" t="s">
        <v>34</v>
      </c>
      <c r="I8" s="19" t="s">
        <v>3</v>
      </c>
      <c r="J8" s="22" t="s">
        <v>29</v>
      </c>
      <c r="K8" s="14" t="s">
        <v>30</v>
      </c>
      <c r="L8" s="14" t="s">
        <v>48</v>
      </c>
      <c r="M8" s="14" t="str">
        <f>E6</f>
        <v>山形三中</v>
      </c>
      <c r="N8" s="14" t="str">
        <f>I7</f>
        <v>山形十中</v>
      </c>
      <c r="O8" s="222"/>
    </row>
    <row r="9" spans="1:15" ht="18.75" customHeight="1" thickBot="1">
      <c r="A9" s="70" t="s">
        <v>49</v>
      </c>
      <c r="B9" s="215" t="s">
        <v>38</v>
      </c>
      <c r="C9" s="216"/>
      <c r="D9" s="20" t="s">
        <v>119</v>
      </c>
      <c r="E9" s="21" t="s">
        <v>1</v>
      </c>
      <c r="F9" s="28" t="s">
        <v>130</v>
      </c>
      <c r="G9" s="41" t="s">
        <v>26</v>
      </c>
      <c r="H9" s="29" t="s">
        <v>131</v>
      </c>
      <c r="I9" s="21" t="s">
        <v>51</v>
      </c>
      <c r="J9" s="22" t="s">
        <v>29</v>
      </c>
      <c r="K9" s="14" t="s">
        <v>30</v>
      </c>
      <c r="L9" s="14" t="s">
        <v>52</v>
      </c>
      <c r="M9" s="14" t="str">
        <f>E8</f>
        <v>山形ＦＣ</v>
      </c>
      <c r="N9" s="14" t="s">
        <v>52</v>
      </c>
      <c r="O9" s="24" t="s">
        <v>53</v>
      </c>
    </row>
    <row r="10" spans="1:15" ht="18.75" customHeight="1">
      <c r="A10" s="203" t="s">
        <v>54</v>
      </c>
      <c r="B10" s="223"/>
      <c r="C10" s="224"/>
      <c r="D10" s="16" t="s">
        <v>56</v>
      </c>
      <c r="E10" s="15" t="s">
        <v>4</v>
      </c>
      <c r="F10" s="47" t="s">
        <v>132</v>
      </c>
      <c r="G10" s="48" t="s">
        <v>40</v>
      </c>
      <c r="H10" s="49" t="s">
        <v>131</v>
      </c>
      <c r="I10" s="15" t="s">
        <v>5</v>
      </c>
      <c r="J10" s="17" t="s">
        <v>29</v>
      </c>
      <c r="K10" s="13" t="s">
        <v>116</v>
      </c>
      <c r="L10" s="30" t="s">
        <v>113</v>
      </c>
      <c r="M10" s="30" t="str">
        <f>E11</f>
        <v>山形十中</v>
      </c>
      <c r="N10" s="30" t="str">
        <f>I11</f>
        <v>酒田三中</v>
      </c>
      <c r="O10" s="221" t="s">
        <v>5</v>
      </c>
    </row>
    <row r="11" spans="1:15" ht="18.75" customHeight="1" thickBot="1">
      <c r="A11" s="205"/>
      <c r="B11" s="217"/>
      <c r="C11" s="218"/>
      <c r="D11" s="20" t="s">
        <v>57</v>
      </c>
      <c r="E11" s="19" t="s">
        <v>2</v>
      </c>
      <c r="F11" s="63" t="s">
        <v>133</v>
      </c>
      <c r="G11" s="64" t="s">
        <v>58</v>
      </c>
      <c r="H11" s="65" t="s">
        <v>131</v>
      </c>
      <c r="I11" s="19" t="s">
        <v>3</v>
      </c>
      <c r="J11" s="22" t="s">
        <v>29</v>
      </c>
      <c r="K11" s="14" t="s">
        <v>116</v>
      </c>
      <c r="L11" s="14" t="str">
        <f>E10</f>
        <v>山形三中</v>
      </c>
      <c r="M11" s="14" t="s">
        <v>114</v>
      </c>
      <c r="N11" s="14" t="s">
        <v>115</v>
      </c>
      <c r="O11" s="222"/>
    </row>
    <row r="12" spans="1:15" ht="18.75" customHeight="1">
      <c r="A12" s="203" t="s">
        <v>59</v>
      </c>
      <c r="B12" s="206" t="s">
        <v>50</v>
      </c>
      <c r="C12" s="206"/>
      <c r="D12" s="16" t="s">
        <v>61</v>
      </c>
      <c r="E12" s="15" t="s">
        <v>1</v>
      </c>
      <c r="F12" s="47" t="s">
        <v>136</v>
      </c>
      <c r="G12" s="48" t="s">
        <v>26</v>
      </c>
      <c r="H12" s="49" t="s">
        <v>137</v>
      </c>
      <c r="I12" s="15" t="s">
        <v>4</v>
      </c>
      <c r="J12" s="17" t="s">
        <v>29</v>
      </c>
      <c r="K12" s="13" t="s">
        <v>126</v>
      </c>
      <c r="L12" s="13" t="s">
        <v>127</v>
      </c>
      <c r="M12" s="13" t="str">
        <f>I13</f>
        <v>鶴岡二中</v>
      </c>
      <c r="N12" s="13" t="str">
        <f>E13</f>
        <v>アスキー</v>
      </c>
      <c r="O12" s="221" t="s">
        <v>2</v>
      </c>
    </row>
    <row r="13" spans="1:15" ht="18.75" customHeight="1">
      <c r="A13" s="204"/>
      <c r="B13" s="207"/>
      <c r="C13" s="207"/>
      <c r="D13" s="32" t="s">
        <v>62</v>
      </c>
      <c r="E13" s="31" t="s">
        <v>63</v>
      </c>
      <c r="F13" s="56" t="s">
        <v>137</v>
      </c>
      <c r="G13" s="57" t="s">
        <v>58</v>
      </c>
      <c r="H13" s="58" t="s">
        <v>138</v>
      </c>
      <c r="I13" s="31" t="s">
        <v>5</v>
      </c>
      <c r="J13" s="33" t="s">
        <v>29</v>
      </c>
      <c r="K13" s="34" t="s">
        <v>126</v>
      </c>
      <c r="L13" s="34" t="s">
        <v>128</v>
      </c>
      <c r="M13" s="34" t="str">
        <f>I14</f>
        <v>山形十中</v>
      </c>
      <c r="N13" s="34" t="str">
        <f>E14</f>
        <v>フォルトナ</v>
      </c>
      <c r="O13" s="225"/>
    </row>
    <row r="14" spans="1:15" ht="18.75" customHeight="1" thickBot="1">
      <c r="A14" s="204"/>
      <c r="B14" s="207"/>
      <c r="C14" s="207"/>
      <c r="D14" s="32" t="s">
        <v>64</v>
      </c>
      <c r="E14" s="31" t="s">
        <v>53</v>
      </c>
      <c r="F14" s="56" t="s">
        <v>139</v>
      </c>
      <c r="G14" s="57" t="s">
        <v>65</v>
      </c>
      <c r="H14" s="58" t="s">
        <v>140</v>
      </c>
      <c r="I14" s="31" t="s">
        <v>2</v>
      </c>
      <c r="J14" s="33" t="s">
        <v>29</v>
      </c>
      <c r="K14" s="34" t="s">
        <v>126</v>
      </c>
      <c r="L14" s="34" t="str">
        <f>E12</f>
        <v>ＦＣ米沢</v>
      </c>
      <c r="M14" s="34" t="s">
        <v>115</v>
      </c>
      <c r="N14" s="34" t="s">
        <v>129</v>
      </c>
      <c r="O14" s="222"/>
    </row>
    <row r="15" spans="1:15" ht="18.75" customHeight="1" thickBot="1">
      <c r="A15" s="72" t="s">
        <v>66</v>
      </c>
      <c r="B15" s="215" t="s">
        <v>55</v>
      </c>
      <c r="C15" s="216"/>
      <c r="D15" s="36" t="s">
        <v>141</v>
      </c>
      <c r="E15" s="35" t="s">
        <v>68</v>
      </c>
      <c r="F15" s="74" t="s">
        <v>142</v>
      </c>
      <c r="G15" s="75" t="s">
        <v>33</v>
      </c>
      <c r="H15" s="76" t="s">
        <v>143</v>
      </c>
      <c r="I15" s="35" t="s">
        <v>69</v>
      </c>
      <c r="J15" s="37" t="s">
        <v>134</v>
      </c>
      <c r="K15" s="38" t="s">
        <v>135</v>
      </c>
      <c r="L15" s="38" t="s">
        <v>118</v>
      </c>
      <c r="M15" s="38" t="s">
        <v>117</v>
      </c>
      <c r="N15" s="38" t="s">
        <v>118</v>
      </c>
      <c r="O15" s="39" t="s">
        <v>70</v>
      </c>
    </row>
    <row r="16" spans="1:15" ht="18.75" customHeight="1" thickBot="1">
      <c r="A16" s="71" t="s">
        <v>71</v>
      </c>
      <c r="B16" s="217"/>
      <c r="C16" s="218"/>
      <c r="D16" s="40" t="s">
        <v>123</v>
      </c>
      <c r="E16" s="21" t="s">
        <v>0</v>
      </c>
      <c r="F16" s="28" t="s">
        <v>148</v>
      </c>
      <c r="G16" s="41" t="s">
        <v>33</v>
      </c>
      <c r="H16" s="29" t="s">
        <v>142</v>
      </c>
      <c r="I16" s="21" t="s">
        <v>1</v>
      </c>
      <c r="J16" s="42" t="s">
        <v>124</v>
      </c>
      <c r="K16" s="67" t="s">
        <v>116</v>
      </c>
      <c r="L16" s="68" t="s">
        <v>117</v>
      </c>
      <c r="M16" s="67" t="s">
        <v>121</v>
      </c>
      <c r="N16" s="68" t="s">
        <v>120</v>
      </c>
      <c r="O16" s="43" t="s">
        <v>74</v>
      </c>
    </row>
    <row r="17" spans="1:15" ht="18.75" customHeight="1" thickBot="1">
      <c r="A17" s="69" t="s">
        <v>75</v>
      </c>
      <c r="B17" s="206" t="s">
        <v>38</v>
      </c>
      <c r="C17" s="206"/>
      <c r="D17" s="16" t="s">
        <v>43</v>
      </c>
      <c r="E17" s="15" t="s">
        <v>0</v>
      </c>
      <c r="F17" s="47" t="s">
        <v>136</v>
      </c>
      <c r="G17" s="48" t="s">
        <v>33</v>
      </c>
      <c r="H17" s="49" t="s">
        <v>142</v>
      </c>
      <c r="I17" s="15" t="s">
        <v>69</v>
      </c>
      <c r="J17" s="42" t="s">
        <v>124</v>
      </c>
      <c r="K17" s="45" t="s">
        <v>116</v>
      </c>
      <c r="L17" s="45" t="s">
        <v>122</v>
      </c>
      <c r="M17" s="45" t="s">
        <v>120</v>
      </c>
      <c r="N17" s="45" t="s">
        <v>122</v>
      </c>
      <c r="O17" s="46" t="s">
        <v>0</v>
      </c>
    </row>
    <row r="18" spans="1:15" ht="18.75" customHeight="1">
      <c r="A18" s="219" t="s">
        <v>77</v>
      </c>
      <c r="B18" s="206" t="s">
        <v>55</v>
      </c>
      <c r="C18" s="206"/>
      <c r="D18" s="16" t="s">
        <v>76</v>
      </c>
      <c r="E18" s="15" t="s">
        <v>4</v>
      </c>
      <c r="F18" s="47" t="s">
        <v>155</v>
      </c>
      <c r="G18" s="48" t="s">
        <v>40</v>
      </c>
      <c r="H18" s="49" t="s">
        <v>156</v>
      </c>
      <c r="I18" s="15" t="s">
        <v>2</v>
      </c>
      <c r="J18" s="44" t="s">
        <v>73</v>
      </c>
      <c r="K18" s="45" t="s">
        <v>116</v>
      </c>
      <c r="L18" s="45" t="s">
        <v>149</v>
      </c>
      <c r="M18" s="45" t="str">
        <f>I19</f>
        <v>酒田三中</v>
      </c>
      <c r="N18" s="45" t="str">
        <f>E19</f>
        <v>鶴岡二中</v>
      </c>
      <c r="O18" s="209" t="s">
        <v>4</v>
      </c>
    </row>
    <row r="19" spans="1:15" ht="18.75" customHeight="1" thickBot="1">
      <c r="A19" s="220"/>
      <c r="B19" s="208"/>
      <c r="C19" s="208"/>
      <c r="D19" s="20" t="s">
        <v>57</v>
      </c>
      <c r="E19" s="19" t="s">
        <v>5</v>
      </c>
      <c r="F19" s="63" t="s">
        <v>140</v>
      </c>
      <c r="G19" s="64" t="s">
        <v>33</v>
      </c>
      <c r="H19" s="65" t="s">
        <v>157</v>
      </c>
      <c r="I19" s="19" t="s">
        <v>3</v>
      </c>
      <c r="J19" s="66" t="s">
        <v>73</v>
      </c>
      <c r="K19" s="67" t="s">
        <v>116</v>
      </c>
      <c r="L19" s="68" t="s">
        <v>2</v>
      </c>
      <c r="M19" s="67" t="str">
        <f>E18</f>
        <v>山形三中</v>
      </c>
      <c r="N19" s="68" t="str">
        <f>I18</f>
        <v>山形十中</v>
      </c>
      <c r="O19" s="212"/>
    </row>
    <row r="20" spans="1:15" ht="18.75" customHeight="1">
      <c r="A20" s="213" t="s">
        <v>158</v>
      </c>
      <c r="B20" s="214" t="s">
        <v>60</v>
      </c>
      <c r="C20" s="214"/>
      <c r="D20" s="107" t="s">
        <v>78</v>
      </c>
      <c r="E20" s="73" t="s">
        <v>1</v>
      </c>
      <c r="F20" s="95" t="s">
        <v>142</v>
      </c>
      <c r="G20" s="98" t="s">
        <v>26</v>
      </c>
      <c r="H20" s="96" t="s">
        <v>156</v>
      </c>
      <c r="I20" s="73" t="s">
        <v>5</v>
      </c>
      <c r="J20" s="101" t="s">
        <v>73</v>
      </c>
      <c r="K20" s="62" t="s">
        <v>135</v>
      </c>
      <c r="L20" s="105" t="s">
        <v>135</v>
      </c>
      <c r="M20" s="62" t="s">
        <v>135</v>
      </c>
      <c r="N20" s="105" t="s">
        <v>160</v>
      </c>
      <c r="O20" s="106" t="s">
        <v>1</v>
      </c>
    </row>
    <row r="21" spans="1:15" ht="18.75" customHeight="1">
      <c r="A21" s="204"/>
      <c r="B21" s="207"/>
      <c r="C21" s="207"/>
      <c r="D21" s="32" t="s">
        <v>125</v>
      </c>
      <c r="E21" s="73" t="s">
        <v>79</v>
      </c>
      <c r="F21" s="95" t="s">
        <v>157</v>
      </c>
      <c r="G21" s="98" t="s">
        <v>80</v>
      </c>
      <c r="H21" s="96" t="s">
        <v>166</v>
      </c>
      <c r="I21" s="73" t="s">
        <v>3</v>
      </c>
      <c r="J21" s="59" t="s">
        <v>81</v>
      </c>
      <c r="K21" s="62" t="s">
        <v>116</v>
      </c>
      <c r="L21" s="62" t="str">
        <f>I22</f>
        <v>山形三中</v>
      </c>
      <c r="M21" s="62" t="s">
        <v>150</v>
      </c>
      <c r="N21" s="62" t="s">
        <v>115</v>
      </c>
      <c r="O21" s="211" t="s">
        <v>3</v>
      </c>
    </row>
    <row r="22" spans="1:15" ht="18.75" customHeight="1" thickBot="1">
      <c r="A22" s="205"/>
      <c r="B22" s="208"/>
      <c r="C22" s="208"/>
      <c r="D22" s="20" t="s">
        <v>43</v>
      </c>
      <c r="E22" s="19" t="s">
        <v>127</v>
      </c>
      <c r="F22" s="63" t="s">
        <v>166</v>
      </c>
      <c r="G22" s="64" t="s">
        <v>26</v>
      </c>
      <c r="H22" s="65" t="s">
        <v>140</v>
      </c>
      <c r="I22" s="19" t="s">
        <v>4</v>
      </c>
      <c r="J22" s="66" t="s">
        <v>81</v>
      </c>
      <c r="K22" s="67" t="s">
        <v>135</v>
      </c>
      <c r="L22" s="68" t="s">
        <v>159</v>
      </c>
      <c r="M22" s="67" t="str">
        <f>E21</f>
        <v>フォルトナ</v>
      </c>
      <c r="N22" s="68" t="str">
        <f>I21</f>
        <v>酒田三中</v>
      </c>
      <c r="O22" s="212"/>
    </row>
    <row r="23" spans="1:15" ht="18.75" customHeight="1">
      <c r="A23" s="203" t="s">
        <v>82</v>
      </c>
      <c r="B23" s="206" t="s">
        <v>67</v>
      </c>
      <c r="C23" s="206"/>
      <c r="D23" s="16" t="s">
        <v>83</v>
      </c>
      <c r="E23" s="15" t="s">
        <v>1</v>
      </c>
      <c r="F23" s="47" t="s">
        <v>174</v>
      </c>
      <c r="G23" s="48" t="s">
        <v>26</v>
      </c>
      <c r="H23" s="49" t="s">
        <v>176</v>
      </c>
      <c r="I23" s="15" t="s">
        <v>2</v>
      </c>
      <c r="J23" s="44" t="s">
        <v>84</v>
      </c>
      <c r="K23" s="54" t="s">
        <v>135</v>
      </c>
      <c r="L23" s="109" t="s">
        <v>164</v>
      </c>
      <c r="M23" s="109" t="str">
        <f>I24</f>
        <v>酒田三中</v>
      </c>
      <c r="N23" s="109" t="str">
        <f>E24</f>
        <v>アスキー</v>
      </c>
      <c r="O23" s="209" t="s">
        <v>2</v>
      </c>
    </row>
    <row r="24" spans="1:15" ht="18.75" customHeight="1">
      <c r="A24" s="204"/>
      <c r="B24" s="207"/>
      <c r="C24" s="207"/>
      <c r="D24" s="32" t="s">
        <v>85</v>
      </c>
      <c r="E24" s="31" t="s">
        <v>63</v>
      </c>
      <c r="F24" s="56" t="s">
        <v>176</v>
      </c>
      <c r="G24" s="57" t="s">
        <v>58</v>
      </c>
      <c r="H24" s="58" t="s">
        <v>173</v>
      </c>
      <c r="I24" s="31" t="s">
        <v>3</v>
      </c>
      <c r="J24" s="59" t="s">
        <v>84</v>
      </c>
      <c r="K24" s="60" t="s">
        <v>135</v>
      </c>
      <c r="L24" s="110" t="str">
        <f>E23</f>
        <v>ＦＣ米沢</v>
      </c>
      <c r="M24" s="60" t="str">
        <f>I23</f>
        <v>山形十中</v>
      </c>
      <c r="N24" s="110" t="s">
        <v>165</v>
      </c>
      <c r="O24" s="210"/>
    </row>
    <row r="25" spans="1:15" ht="18.75" customHeight="1">
      <c r="A25" s="204"/>
      <c r="B25" s="207"/>
      <c r="C25" s="207"/>
      <c r="D25" s="32" t="s">
        <v>86</v>
      </c>
      <c r="E25" s="31" t="s">
        <v>53</v>
      </c>
      <c r="F25" s="56" t="s">
        <v>173</v>
      </c>
      <c r="G25" s="57" t="s">
        <v>65</v>
      </c>
      <c r="H25" s="58" t="s">
        <v>175</v>
      </c>
      <c r="I25" s="31" t="s">
        <v>5</v>
      </c>
      <c r="J25" s="59" t="s">
        <v>87</v>
      </c>
      <c r="K25" s="60" t="s">
        <v>135</v>
      </c>
      <c r="L25" s="111" t="s">
        <v>0</v>
      </c>
      <c r="M25" s="111" t="str">
        <f>I26</f>
        <v>山形三中</v>
      </c>
      <c r="N25" s="111" t="str">
        <f>E26</f>
        <v>山形ＦＣ</v>
      </c>
      <c r="O25" s="211" t="s">
        <v>53</v>
      </c>
    </row>
    <row r="26" spans="1:15" ht="18.75" customHeight="1" thickBot="1">
      <c r="A26" s="205"/>
      <c r="B26" s="208"/>
      <c r="C26" s="208"/>
      <c r="D26" s="20" t="s">
        <v>88</v>
      </c>
      <c r="E26" s="19" t="s">
        <v>0</v>
      </c>
      <c r="F26" s="63" t="s">
        <v>172</v>
      </c>
      <c r="G26" s="64" t="s">
        <v>33</v>
      </c>
      <c r="H26" s="65" t="s">
        <v>171</v>
      </c>
      <c r="I26" s="19" t="s">
        <v>4</v>
      </c>
      <c r="J26" s="66" t="s">
        <v>87</v>
      </c>
      <c r="K26" s="108" t="s">
        <v>135</v>
      </c>
      <c r="L26" s="55" t="str">
        <f>E25</f>
        <v>フォルトナ</v>
      </c>
      <c r="M26" s="115" t="str">
        <f>I25</f>
        <v>鶴岡二中</v>
      </c>
      <c r="N26" s="55" t="str">
        <f>E25</f>
        <v>フォルトナ</v>
      </c>
      <c r="O26" s="212"/>
    </row>
    <row r="27" spans="1:15" ht="18.75" customHeight="1">
      <c r="A27" s="203" t="s">
        <v>89</v>
      </c>
      <c r="B27" s="206" t="s">
        <v>72</v>
      </c>
      <c r="C27" s="206"/>
      <c r="D27" s="16" t="s">
        <v>90</v>
      </c>
      <c r="E27" s="15" t="s">
        <v>91</v>
      </c>
      <c r="F27" s="47" t="s">
        <v>173</v>
      </c>
      <c r="G27" s="48" t="s">
        <v>92</v>
      </c>
      <c r="H27" s="49" t="s">
        <v>174</v>
      </c>
      <c r="I27" s="15" t="s">
        <v>4</v>
      </c>
      <c r="J27" s="44" t="s">
        <v>84</v>
      </c>
      <c r="K27" s="54" t="s">
        <v>135</v>
      </c>
      <c r="L27" s="45" t="str">
        <f>I28</f>
        <v>鶴岡二中</v>
      </c>
      <c r="M27" s="45" t="s">
        <v>0</v>
      </c>
      <c r="N27" s="45" t="s">
        <v>161</v>
      </c>
      <c r="O27" s="209" t="s">
        <v>4</v>
      </c>
    </row>
    <row r="28" spans="1:15" ht="18.75" customHeight="1">
      <c r="A28" s="204"/>
      <c r="B28" s="207"/>
      <c r="C28" s="207"/>
      <c r="D28" s="32" t="s">
        <v>57</v>
      </c>
      <c r="E28" s="31" t="s">
        <v>0</v>
      </c>
      <c r="F28" s="56" t="s">
        <v>177</v>
      </c>
      <c r="G28" s="57" t="s">
        <v>33</v>
      </c>
      <c r="H28" s="58" t="s">
        <v>174</v>
      </c>
      <c r="I28" s="31" t="s">
        <v>5</v>
      </c>
      <c r="J28" s="59" t="s">
        <v>84</v>
      </c>
      <c r="K28" s="60" t="s">
        <v>135</v>
      </c>
      <c r="L28" s="61" t="str">
        <f>I27</f>
        <v>山形三中</v>
      </c>
      <c r="M28" s="60" t="str">
        <f>E27</f>
        <v>フォルトナ</v>
      </c>
      <c r="N28" s="61" t="str">
        <f>I27</f>
        <v>山形三中</v>
      </c>
      <c r="O28" s="210"/>
    </row>
    <row r="29" spans="1:15" ht="18.75" customHeight="1">
      <c r="A29" s="204"/>
      <c r="B29" s="207"/>
      <c r="C29" s="207"/>
      <c r="D29" s="32" t="s">
        <v>86</v>
      </c>
      <c r="E29" s="73" t="s">
        <v>1</v>
      </c>
      <c r="F29" s="95" t="s">
        <v>172</v>
      </c>
      <c r="G29" s="98" t="s">
        <v>26</v>
      </c>
      <c r="H29" s="96" t="s">
        <v>171</v>
      </c>
      <c r="I29" s="73" t="s">
        <v>3</v>
      </c>
      <c r="J29" s="59" t="s">
        <v>87</v>
      </c>
      <c r="K29" s="60" t="s">
        <v>135</v>
      </c>
      <c r="L29" s="62" t="s">
        <v>2</v>
      </c>
      <c r="M29" s="62" t="str">
        <f>E30</f>
        <v>アスキー</v>
      </c>
      <c r="N29" s="62" t="str">
        <f>I30</f>
        <v>山形十中</v>
      </c>
      <c r="O29" s="211" t="s">
        <v>0</v>
      </c>
    </row>
    <row r="30" spans="1:15" ht="18.75" customHeight="1" thickBot="1">
      <c r="A30" s="205"/>
      <c r="B30" s="208"/>
      <c r="C30" s="208"/>
      <c r="D30" s="20" t="s">
        <v>31</v>
      </c>
      <c r="E30" s="31" t="s">
        <v>93</v>
      </c>
      <c r="F30" s="56" t="s">
        <v>131</v>
      </c>
      <c r="G30" s="52" t="s">
        <v>40</v>
      </c>
      <c r="H30" s="58" t="s">
        <v>171</v>
      </c>
      <c r="I30" s="31" t="s">
        <v>2</v>
      </c>
      <c r="J30" s="66" t="s">
        <v>87</v>
      </c>
      <c r="K30" s="108" t="s">
        <v>135</v>
      </c>
      <c r="L30" s="55" t="str">
        <f>I29</f>
        <v>酒田三中</v>
      </c>
      <c r="M30" s="54" t="s">
        <v>162</v>
      </c>
      <c r="N30" s="55" t="s">
        <v>163</v>
      </c>
      <c r="O30" s="212"/>
    </row>
    <row r="31" spans="1:15" ht="18.75" customHeight="1" thickBot="1">
      <c r="A31" s="72" t="s">
        <v>168</v>
      </c>
      <c r="B31" s="227" t="s">
        <v>60</v>
      </c>
      <c r="C31" s="228"/>
      <c r="D31" s="112" t="s">
        <v>170</v>
      </c>
      <c r="E31" s="112" t="s">
        <v>0</v>
      </c>
      <c r="F31" s="113" t="s">
        <v>190</v>
      </c>
      <c r="G31" s="75" t="s">
        <v>40</v>
      </c>
      <c r="H31" s="114" t="s">
        <v>171</v>
      </c>
      <c r="I31" s="112" t="s">
        <v>2</v>
      </c>
      <c r="J31" s="37" t="s">
        <v>169</v>
      </c>
      <c r="K31" s="38" t="s">
        <v>189</v>
      </c>
      <c r="L31" s="38" t="s">
        <v>191</v>
      </c>
      <c r="M31" s="38" t="s">
        <v>192</v>
      </c>
      <c r="N31" s="38" t="s">
        <v>191</v>
      </c>
      <c r="O31" s="117" t="s">
        <v>0</v>
      </c>
    </row>
  </sheetData>
  <mergeCells count="37">
    <mergeCell ref="B31:C31"/>
    <mergeCell ref="A1:O1"/>
    <mergeCell ref="A2:A3"/>
    <mergeCell ref="B2:C3"/>
    <mergeCell ref="D2:D3"/>
    <mergeCell ref="E2:I3"/>
    <mergeCell ref="J2:J3"/>
    <mergeCell ref="K2:N2"/>
    <mergeCell ref="O2:O3"/>
    <mergeCell ref="A4:A5"/>
    <mergeCell ref="O4:O5"/>
    <mergeCell ref="A6:A8"/>
    <mergeCell ref="O6:O8"/>
    <mergeCell ref="B4:C7"/>
    <mergeCell ref="B8:C8"/>
    <mergeCell ref="A10:A11"/>
    <mergeCell ref="O10:O11"/>
    <mergeCell ref="B9:C11"/>
    <mergeCell ref="A12:A14"/>
    <mergeCell ref="B12:C14"/>
    <mergeCell ref="O12:O14"/>
    <mergeCell ref="B15:C16"/>
    <mergeCell ref="B17:C17"/>
    <mergeCell ref="A18:A19"/>
    <mergeCell ref="B18:C19"/>
    <mergeCell ref="O18:O19"/>
    <mergeCell ref="A20:A22"/>
    <mergeCell ref="B20:C22"/>
    <mergeCell ref="O21:O22"/>
    <mergeCell ref="A23:A26"/>
    <mergeCell ref="B23:C26"/>
    <mergeCell ref="O23:O24"/>
    <mergeCell ref="O25:O26"/>
    <mergeCell ref="A27:A30"/>
    <mergeCell ref="B27:C30"/>
    <mergeCell ref="O27:O28"/>
    <mergeCell ref="O29:O30"/>
  </mergeCells>
  <printOptions horizontalCentered="1" verticalCentered="1"/>
  <pageMargins left="0.7874015748031497" right="0.7874015748031497" top="0.21" bottom="0.23" header="0.17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0">
      <selection activeCell="I33" sqref="I33"/>
    </sheetView>
  </sheetViews>
  <sheetFormatPr defaultColWidth="9.00390625" defaultRowHeight="13.5"/>
  <cols>
    <col min="1" max="1" width="11.50390625" style="0" customWidth="1"/>
    <col min="2" max="2" width="4.75390625" style="0" customWidth="1"/>
    <col min="3" max="3" width="2.625" style="0" customWidth="1"/>
    <col min="4" max="4" width="6.875" style="0" customWidth="1"/>
    <col min="6" max="8" width="4.625" style="0" customWidth="1"/>
    <col min="10" max="10" width="18.875" style="0" customWidth="1"/>
  </cols>
  <sheetData>
    <row r="1" spans="1:15" ht="18" thickBot="1">
      <c r="A1" s="245" t="s">
        <v>185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7"/>
    </row>
    <row r="2" spans="1:15" ht="13.5">
      <c r="A2" s="232" t="s">
        <v>12</v>
      </c>
      <c r="B2" s="234" t="s">
        <v>13</v>
      </c>
      <c r="C2" s="234"/>
      <c r="D2" s="236" t="s">
        <v>14</v>
      </c>
      <c r="E2" s="234" t="s">
        <v>15</v>
      </c>
      <c r="F2" s="234"/>
      <c r="G2" s="234"/>
      <c r="H2" s="234"/>
      <c r="I2" s="234"/>
      <c r="J2" s="234" t="s">
        <v>16</v>
      </c>
      <c r="K2" s="239" t="s">
        <v>17</v>
      </c>
      <c r="L2" s="239"/>
      <c r="M2" s="239"/>
      <c r="N2" s="239"/>
      <c r="O2" s="240" t="s">
        <v>188</v>
      </c>
    </row>
    <row r="3" spans="1:15" ht="14.25" thickBot="1">
      <c r="A3" s="248"/>
      <c r="B3" s="235"/>
      <c r="C3" s="235"/>
      <c r="D3" s="249"/>
      <c r="E3" s="235"/>
      <c r="F3" s="235"/>
      <c r="G3" s="235"/>
      <c r="H3" s="235"/>
      <c r="I3" s="235"/>
      <c r="J3" s="235"/>
      <c r="K3" s="27" t="s">
        <v>19</v>
      </c>
      <c r="L3" s="27" t="s">
        <v>20</v>
      </c>
      <c r="M3" s="27" t="s">
        <v>20</v>
      </c>
      <c r="N3" s="27" t="s">
        <v>21</v>
      </c>
      <c r="O3" s="250"/>
    </row>
    <row r="4" spans="1:15" ht="18" customHeight="1">
      <c r="A4" s="242" t="s">
        <v>144</v>
      </c>
      <c r="B4" s="215" t="s">
        <v>23</v>
      </c>
      <c r="C4" s="216"/>
      <c r="D4" s="103" t="s">
        <v>151</v>
      </c>
      <c r="E4" s="15" t="s">
        <v>91</v>
      </c>
      <c r="F4" s="47" t="s">
        <v>136</v>
      </c>
      <c r="G4" s="48" t="s">
        <v>92</v>
      </c>
      <c r="H4" s="49" t="s">
        <v>174</v>
      </c>
      <c r="I4" s="47" t="s">
        <v>4</v>
      </c>
      <c r="J4" s="17" t="s">
        <v>29</v>
      </c>
      <c r="K4" s="18" t="s">
        <v>126</v>
      </c>
      <c r="L4" s="13" t="s">
        <v>5</v>
      </c>
      <c r="M4" s="13" t="s">
        <v>0</v>
      </c>
      <c r="N4" s="13" t="s">
        <v>5</v>
      </c>
      <c r="O4" s="221" t="s">
        <v>183</v>
      </c>
    </row>
    <row r="5" spans="1:15" ht="18" customHeight="1">
      <c r="A5" s="243"/>
      <c r="B5" s="223"/>
      <c r="C5" s="224"/>
      <c r="D5" s="97" t="s">
        <v>152</v>
      </c>
      <c r="E5" s="31" t="s">
        <v>0</v>
      </c>
      <c r="F5" s="56" t="s">
        <v>193</v>
      </c>
      <c r="G5" s="57" t="s">
        <v>40</v>
      </c>
      <c r="H5" s="58" t="s">
        <v>171</v>
      </c>
      <c r="I5" s="56" t="s">
        <v>5</v>
      </c>
      <c r="J5" s="100" t="s">
        <v>29</v>
      </c>
      <c r="K5" s="94" t="s">
        <v>126</v>
      </c>
      <c r="L5" s="34" t="s">
        <v>4</v>
      </c>
      <c r="M5" s="34" t="s">
        <v>128</v>
      </c>
      <c r="N5" s="94" t="s">
        <v>4</v>
      </c>
      <c r="O5" s="252"/>
    </row>
    <row r="6" spans="1:15" ht="18" customHeight="1" thickBot="1">
      <c r="A6" s="243"/>
      <c r="B6" s="223"/>
      <c r="C6" s="224"/>
      <c r="D6" s="97" t="s">
        <v>153</v>
      </c>
      <c r="E6" s="31" t="s">
        <v>1</v>
      </c>
      <c r="F6" s="56" t="s">
        <v>190</v>
      </c>
      <c r="G6" s="57" t="s">
        <v>26</v>
      </c>
      <c r="H6" s="58" t="s">
        <v>171</v>
      </c>
      <c r="I6" s="56" t="s">
        <v>3</v>
      </c>
      <c r="J6" s="100" t="s">
        <v>29</v>
      </c>
      <c r="K6" s="94" t="s">
        <v>126</v>
      </c>
      <c r="L6" s="34" t="s">
        <v>2</v>
      </c>
      <c r="M6" s="34" t="s">
        <v>127</v>
      </c>
      <c r="N6" s="94" t="s">
        <v>2</v>
      </c>
      <c r="O6" s="222" t="s">
        <v>2</v>
      </c>
    </row>
    <row r="7" spans="1:15" ht="18" customHeight="1" thickBot="1">
      <c r="A7" s="244"/>
      <c r="B7" s="217"/>
      <c r="C7" s="218"/>
      <c r="D7" s="99" t="s">
        <v>154</v>
      </c>
      <c r="E7" s="19" t="s">
        <v>178</v>
      </c>
      <c r="F7" s="63" t="s">
        <v>175</v>
      </c>
      <c r="G7" s="64" t="s">
        <v>40</v>
      </c>
      <c r="H7" s="65" t="s">
        <v>171</v>
      </c>
      <c r="I7" s="19" t="s">
        <v>2</v>
      </c>
      <c r="J7" s="22" t="s">
        <v>29</v>
      </c>
      <c r="K7" s="23" t="s">
        <v>126</v>
      </c>
      <c r="L7" s="14" t="s">
        <v>3</v>
      </c>
      <c r="M7" s="14" t="s">
        <v>1</v>
      </c>
      <c r="N7" s="23" t="s">
        <v>3</v>
      </c>
      <c r="O7" s="253"/>
    </row>
    <row r="8" spans="1:15" ht="18" customHeight="1" thickBot="1">
      <c r="A8" s="243" t="s">
        <v>145</v>
      </c>
      <c r="B8" s="223" t="s">
        <v>38</v>
      </c>
      <c r="C8" s="224"/>
      <c r="D8" s="103" t="s">
        <v>151</v>
      </c>
      <c r="E8" s="73" t="s">
        <v>4</v>
      </c>
      <c r="F8" s="95" t="s">
        <v>174</v>
      </c>
      <c r="G8" s="98" t="s">
        <v>40</v>
      </c>
      <c r="H8" s="96" t="s">
        <v>176</v>
      </c>
      <c r="I8" s="95" t="s">
        <v>3</v>
      </c>
      <c r="J8" s="100" t="s">
        <v>29</v>
      </c>
      <c r="K8" s="104" t="s">
        <v>126</v>
      </c>
      <c r="L8" s="104" t="s">
        <v>2</v>
      </c>
      <c r="M8" s="104" t="s">
        <v>5</v>
      </c>
      <c r="N8" s="104" t="s">
        <v>2</v>
      </c>
      <c r="O8" s="253" t="s">
        <v>184</v>
      </c>
    </row>
    <row r="9" spans="1:15" ht="18" customHeight="1">
      <c r="A9" s="243"/>
      <c r="B9" s="223"/>
      <c r="C9" s="224"/>
      <c r="D9" s="97" t="s">
        <v>152</v>
      </c>
      <c r="E9" s="31" t="s">
        <v>5</v>
      </c>
      <c r="F9" s="56" t="s">
        <v>171</v>
      </c>
      <c r="G9" s="57" t="s">
        <v>40</v>
      </c>
      <c r="H9" s="58" t="s">
        <v>176</v>
      </c>
      <c r="I9" s="31" t="s">
        <v>2</v>
      </c>
      <c r="J9" s="100" t="s">
        <v>29</v>
      </c>
      <c r="K9" s="34" t="s">
        <v>126</v>
      </c>
      <c r="L9" s="34" t="s">
        <v>3</v>
      </c>
      <c r="M9" s="34" t="s">
        <v>4</v>
      </c>
      <c r="N9" s="34" t="s">
        <v>3</v>
      </c>
      <c r="O9" s="254"/>
    </row>
    <row r="10" spans="1:15" ht="18" customHeight="1" thickBot="1">
      <c r="A10" s="243"/>
      <c r="B10" s="223"/>
      <c r="C10" s="224"/>
      <c r="D10" s="97" t="s">
        <v>153</v>
      </c>
      <c r="E10" s="31" t="s">
        <v>68</v>
      </c>
      <c r="F10" s="56" t="s">
        <v>176</v>
      </c>
      <c r="G10" s="57" t="s">
        <v>33</v>
      </c>
      <c r="H10" s="58" t="s">
        <v>171</v>
      </c>
      <c r="I10" s="31" t="s">
        <v>1</v>
      </c>
      <c r="J10" s="100" t="s">
        <v>29</v>
      </c>
      <c r="K10" s="34" t="s">
        <v>126</v>
      </c>
      <c r="L10" s="34" t="s">
        <v>0</v>
      </c>
      <c r="M10" s="34" t="s">
        <v>127</v>
      </c>
      <c r="N10" s="34" t="s">
        <v>0</v>
      </c>
      <c r="O10" s="222" t="s">
        <v>186</v>
      </c>
    </row>
    <row r="11" spans="1:15" ht="18" customHeight="1" thickBot="1">
      <c r="A11" s="243"/>
      <c r="B11" s="223"/>
      <c r="C11" s="224"/>
      <c r="D11" s="99" t="s">
        <v>154</v>
      </c>
      <c r="E11" s="19" t="s">
        <v>127</v>
      </c>
      <c r="F11" s="63" t="s">
        <v>171</v>
      </c>
      <c r="G11" s="64" t="s">
        <v>33</v>
      </c>
      <c r="H11" s="65" t="s">
        <v>194</v>
      </c>
      <c r="I11" s="63" t="s">
        <v>0</v>
      </c>
      <c r="J11" s="22" t="s">
        <v>29</v>
      </c>
      <c r="K11" s="14" t="s">
        <v>126</v>
      </c>
      <c r="L11" s="14" t="s">
        <v>1</v>
      </c>
      <c r="M11" s="14" t="s">
        <v>128</v>
      </c>
      <c r="N11" s="14" t="s">
        <v>1</v>
      </c>
      <c r="O11" s="253"/>
    </row>
    <row r="12" spans="1:15" ht="18" customHeight="1">
      <c r="A12" s="242" t="s">
        <v>146</v>
      </c>
      <c r="B12" s="215" t="s">
        <v>50</v>
      </c>
      <c r="C12" s="216"/>
      <c r="D12" s="103" t="s">
        <v>198</v>
      </c>
      <c r="E12" s="15" t="s">
        <v>199</v>
      </c>
      <c r="F12" s="47" t="s">
        <v>200</v>
      </c>
      <c r="G12" s="48" t="s">
        <v>201</v>
      </c>
      <c r="H12" s="49" t="s">
        <v>202</v>
      </c>
      <c r="I12" s="15" t="s">
        <v>3</v>
      </c>
      <c r="J12" s="17" t="s">
        <v>29</v>
      </c>
      <c r="K12" s="13" t="s">
        <v>30</v>
      </c>
      <c r="L12" s="30" t="s">
        <v>0</v>
      </c>
      <c r="M12" s="30" t="s">
        <v>4</v>
      </c>
      <c r="N12" s="30" t="s">
        <v>0</v>
      </c>
      <c r="O12" s="221" t="s">
        <v>1</v>
      </c>
    </row>
    <row r="13" spans="1:15" ht="18" customHeight="1">
      <c r="A13" s="243"/>
      <c r="B13" s="223"/>
      <c r="C13" s="224"/>
      <c r="D13" s="97" t="s">
        <v>203</v>
      </c>
      <c r="E13" s="31" t="s">
        <v>51</v>
      </c>
      <c r="F13" s="56" t="s">
        <v>204</v>
      </c>
      <c r="G13" s="57" t="s">
        <v>26</v>
      </c>
      <c r="H13" s="58" t="s">
        <v>205</v>
      </c>
      <c r="I13" s="31" t="s">
        <v>5</v>
      </c>
      <c r="J13" s="100" t="s">
        <v>29</v>
      </c>
      <c r="K13" s="34" t="s">
        <v>30</v>
      </c>
      <c r="L13" s="34" t="s">
        <v>1</v>
      </c>
      <c r="M13" s="34" t="s">
        <v>2</v>
      </c>
      <c r="N13" s="34" t="s">
        <v>1</v>
      </c>
      <c r="O13" s="225"/>
    </row>
    <row r="14" spans="1:15" ht="18" customHeight="1">
      <c r="A14" s="243"/>
      <c r="B14" s="223"/>
      <c r="C14" s="224"/>
      <c r="D14" s="97" t="s">
        <v>206</v>
      </c>
      <c r="E14" s="31" t="s">
        <v>1</v>
      </c>
      <c r="F14" s="56" t="s">
        <v>27</v>
      </c>
      <c r="G14" s="57" t="s">
        <v>26</v>
      </c>
      <c r="H14" s="58" t="s">
        <v>205</v>
      </c>
      <c r="I14" s="31" t="s">
        <v>2</v>
      </c>
      <c r="J14" s="33" t="s">
        <v>29</v>
      </c>
      <c r="K14" s="34" t="s">
        <v>30</v>
      </c>
      <c r="L14" s="34" t="s">
        <v>53</v>
      </c>
      <c r="M14" s="34" t="s">
        <v>5</v>
      </c>
      <c r="N14" s="34" t="s">
        <v>207</v>
      </c>
      <c r="O14" s="252"/>
    </row>
    <row r="15" spans="1:15" ht="18" customHeight="1" thickBot="1">
      <c r="A15" s="244"/>
      <c r="B15" s="217"/>
      <c r="C15" s="218"/>
      <c r="D15" s="122" t="s">
        <v>208</v>
      </c>
      <c r="E15" s="123" t="s">
        <v>182</v>
      </c>
      <c r="F15" s="56" t="s">
        <v>209</v>
      </c>
      <c r="G15" s="124" t="s">
        <v>26</v>
      </c>
      <c r="H15" s="125" t="s">
        <v>205</v>
      </c>
      <c r="I15" s="122" t="s">
        <v>4</v>
      </c>
      <c r="J15" s="126"/>
      <c r="K15" s="127"/>
      <c r="L15" s="127"/>
      <c r="M15" s="127"/>
      <c r="N15" s="127"/>
      <c r="O15" s="128"/>
    </row>
    <row r="16" spans="1:15" ht="18" customHeight="1">
      <c r="A16" s="242" t="s">
        <v>180</v>
      </c>
      <c r="B16" s="215" t="s">
        <v>55</v>
      </c>
      <c r="C16" s="216"/>
      <c r="D16" s="103" t="s">
        <v>198</v>
      </c>
      <c r="E16" s="15" t="s">
        <v>199</v>
      </c>
      <c r="F16" s="47" t="s">
        <v>210</v>
      </c>
      <c r="G16" s="48" t="s">
        <v>201</v>
      </c>
      <c r="H16" s="49" t="s">
        <v>202</v>
      </c>
      <c r="I16" s="47" t="s">
        <v>5</v>
      </c>
      <c r="J16" s="17" t="s">
        <v>187</v>
      </c>
      <c r="K16" s="13" t="s">
        <v>30</v>
      </c>
      <c r="L16" s="13" t="s">
        <v>3</v>
      </c>
      <c r="M16" s="13" t="s">
        <v>0</v>
      </c>
      <c r="N16" s="13" t="s">
        <v>3</v>
      </c>
      <c r="O16" s="254" t="s">
        <v>3</v>
      </c>
    </row>
    <row r="17" spans="1:15" ht="18" customHeight="1">
      <c r="A17" s="243"/>
      <c r="B17" s="223"/>
      <c r="C17" s="224"/>
      <c r="D17" s="97" t="s">
        <v>211</v>
      </c>
      <c r="E17" s="31" t="s">
        <v>0</v>
      </c>
      <c r="F17" s="56" t="s">
        <v>212</v>
      </c>
      <c r="G17" s="57" t="s">
        <v>33</v>
      </c>
      <c r="H17" s="58" t="s">
        <v>34</v>
      </c>
      <c r="I17" s="56" t="s">
        <v>3</v>
      </c>
      <c r="J17" s="33" t="s">
        <v>187</v>
      </c>
      <c r="K17" s="34" t="s">
        <v>30</v>
      </c>
      <c r="L17" s="34" t="s">
        <v>5</v>
      </c>
      <c r="M17" s="34" t="s">
        <v>93</v>
      </c>
      <c r="N17" s="34" t="s">
        <v>5</v>
      </c>
      <c r="O17" s="258"/>
    </row>
    <row r="18" spans="1:15" ht="18" customHeight="1">
      <c r="A18" s="243"/>
      <c r="B18" s="223"/>
      <c r="C18" s="224"/>
      <c r="D18" s="97" t="s">
        <v>213</v>
      </c>
      <c r="E18" s="31" t="s">
        <v>207</v>
      </c>
      <c r="F18" s="56" t="s">
        <v>214</v>
      </c>
      <c r="G18" s="57" t="s">
        <v>40</v>
      </c>
      <c r="H18" s="58" t="s">
        <v>215</v>
      </c>
      <c r="I18" s="56" t="s">
        <v>2</v>
      </c>
      <c r="J18" s="33" t="s">
        <v>195</v>
      </c>
      <c r="K18" s="34" t="s">
        <v>216</v>
      </c>
      <c r="L18" s="34" t="s">
        <v>4</v>
      </c>
      <c r="M18" s="34" t="s">
        <v>1</v>
      </c>
      <c r="N18" s="34" t="s">
        <v>4</v>
      </c>
      <c r="O18" s="120" t="s">
        <v>2</v>
      </c>
    </row>
    <row r="19" spans="1:15" ht="18" customHeight="1" thickBot="1">
      <c r="A19" s="244"/>
      <c r="B19" s="223"/>
      <c r="C19" s="224"/>
      <c r="D19" s="129" t="s">
        <v>208</v>
      </c>
      <c r="E19" s="130" t="s">
        <v>1</v>
      </c>
      <c r="F19" s="129" t="s">
        <v>209</v>
      </c>
      <c r="G19" s="57" t="s">
        <v>26</v>
      </c>
      <c r="H19" s="131" t="s">
        <v>205</v>
      </c>
      <c r="I19" s="129" t="s">
        <v>4</v>
      </c>
      <c r="J19" s="132"/>
      <c r="K19" s="133"/>
      <c r="L19" s="133"/>
      <c r="M19" s="133"/>
      <c r="N19" s="133"/>
      <c r="O19" s="128"/>
    </row>
    <row r="20" spans="1:15" ht="18" customHeight="1">
      <c r="A20" s="134" t="s">
        <v>238</v>
      </c>
      <c r="B20" s="215" t="s">
        <v>60</v>
      </c>
      <c r="C20" s="216"/>
      <c r="D20" s="143" t="s">
        <v>237</v>
      </c>
      <c r="E20" s="144" t="s">
        <v>4</v>
      </c>
      <c r="F20" s="143" t="s">
        <v>174</v>
      </c>
      <c r="G20" s="145" t="s">
        <v>236</v>
      </c>
      <c r="H20" s="146" t="s">
        <v>171</v>
      </c>
      <c r="I20" s="144" t="s">
        <v>2</v>
      </c>
      <c r="J20" s="147" t="s">
        <v>195</v>
      </c>
      <c r="K20" s="148"/>
      <c r="L20" s="148"/>
      <c r="M20" s="148"/>
      <c r="N20" s="148"/>
      <c r="O20" s="149" t="s">
        <v>197</v>
      </c>
    </row>
    <row r="21" spans="1:15" ht="18" customHeight="1">
      <c r="A21" s="121" t="s">
        <v>217</v>
      </c>
      <c r="B21" s="223"/>
      <c r="C21" s="224"/>
      <c r="D21" s="135" t="s">
        <v>242</v>
      </c>
      <c r="E21" s="136" t="s">
        <v>5</v>
      </c>
      <c r="F21" s="135" t="s">
        <v>133</v>
      </c>
      <c r="G21" s="137" t="s">
        <v>40</v>
      </c>
      <c r="H21" s="138" t="s">
        <v>174</v>
      </c>
      <c r="I21" s="136" t="s">
        <v>3</v>
      </c>
      <c r="J21" s="139" t="s">
        <v>240</v>
      </c>
      <c r="K21" s="127"/>
      <c r="L21" s="127"/>
      <c r="M21" s="127"/>
      <c r="N21" s="140"/>
      <c r="O21" s="141" t="s">
        <v>5</v>
      </c>
    </row>
    <row r="22" spans="1:15" ht="18" customHeight="1" thickBot="1">
      <c r="A22" s="243" t="s">
        <v>181</v>
      </c>
      <c r="B22" s="223"/>
      <c r="C22" s="224"/>
      <c r="D22" s="102" t="s">
        <v>218</v>
      </c>
      <c r="E22" s="73" t="s">
        <v>0</v>
      </c>
      <c r="F22" s="95" t="s">
        <v>219</v>
      </c>
      <c r="G22" s="98" t="s">
        <v>33</v>
      </c>
      <c r="H22" s="96" t="s">
        <v>220</v>
      </c>
      <c r="I22" s="95" t="s">
        <v>35</v>
      </c>
      <c r="J22" s="100" t="s">
        <v>179</v>
      </c>
      <c r="K22" s="104" t="s">
        <v>221</v>
      </c>
      <c r="L22" s="104" t="s">
        <v>74</v>
      </c>
      <c r="M22" s="104" t="s">
        <v>1</v>
      </c>
      <c r="N22" s="104" t="s">
        <v>28</v>
      </c>
      <c r="O22" s="222" t="s">
        <v>182</v>
      </c>
    </row>
    <row r="23" spans="1:15" ht="18" customHeight="1" thickBot="1">
      <c r="A23" s="244"/>
      <c r="B23" s="217"/>
      <c r="C23" s="218"/>
      <c r="D23" s="99" t="s">
        <v>31</v>
      </c>
      <c r="E23" s="31" t="s">
        <v>1</v>
      </c>
      <c r="F23" s="56" t="s">
        <v>222</v>
      </c>
      <c r="G23" s="57" t="s">
        <v>26</v>
      </c>
      <c r="H23" s="58" t="s">
        <v>205</v>
      </c>
      <c r="I23" s="56" t="s">
        <v>28</v>
      </c>
      <c r="J23" s="22" t="s">
        <v>179</v>
      </c>
      <c r="K23" s="116" t="s">
        <v>221</v>
      </c>
      <c r="L23" s="116" t="s">
        <v>223</v>
      </c>
      <c r="M23" s="116" t="s">
        <v>0</v>
      </c>
      <c r="N23" s="116" t="s">
        <v>35</v>
      </c>
      <c r="O23" s="253"/>
    </row>
    <row r="24" spans="1:15" ht="18" customHeight="1">
      <c r="A24" s="242" t="s">
        <v>147</v>
      </c>
      <c r="B24" s="223" t="s">
        <v>67</v>
      </c>
      <c r="C24" s="224"/>
      <c r="D24" s="102" t="s">
        <v>224</v>
      </c>
      <c r="E24" s="15" t="s">
        <v>199</v>
      </c>
      <c r="F24" s="47" t="s">
        <v>225</v>
      </c>
      <c r="G24" s="48" t="s">
        <v>201</v>
      </c>
      <c r="H24" s="49" t="s">
        <v>202</v>
      </c>
      <c r="I24" s="47" t="s">
        <v>226</v>
      </c>
      <c r="J24" s="101" t="s">
        <v>179</v>
      </c>
      <c r="K24" s="62" t="s">
        <v>221</v>
      </c>
      <c r="L24" s="62" t="s">
        <v>1</v>
      </c>
      <c r="M24" s="62" t="s">
        <v>0</v>
      </c>
      <c r="N24" s="62" t="s">
        <v>1</v>
      </c>
      <c r="O24" s="255" t="s">
        <v>227</v>
      </c>
    </row>
    <row r="25" spans="1:15" ht="18" customHeight="1">
      <c r="A25" s="243"/>
      <c r="B25" s="223"/>
      <c r="C25" s="224"/>
      <c r="D25" s="97" t="s">
        <v>31</v>
      </c>
      <c r="E25" s="50" t="s">
        <v>1</v>
      </c>
      <c r="F25" s="51" t="s">
        <v>205</v>
      </c>
      <c r="G25" s="52" t="s">
        <v>26</v>
      </c>
      <c r="H25" s="53" t="s">
        <v>228</v>
      </c>
      <c r="I25" s="51" t="s">
        <v>182</v>
      </c>
      <c r="J25" s="59" t="s">
        <v>179</v>
      </c>
      <c r="K25" s="60" t="s">
        <v>221</v>
      </c>
      <c r="L25" s="60" t="s">
        <v>74</v>
      </c>
      <c r="M25" s="60" t="s">
        <v>223</v>
      </c>
      <c r="N25" s="60" t="s">
        <v>74</v>
      </c>
      <c r="O25" s="257"/>
    </row>
    <row r="26" spans="1:15" ht="18" customHeight="1">
      <c r="A26" s="251"/>
      <c r="B26" s="223"/>
      <c r="C26" s="224"/>
      <c r="D26" s="32" t="s">
        <v>229</v>
      </c>
      <c r="E26" s="31" t="s">
        <v>4</v>
      </c>
      <c r="F26" s="56" t="s">
        <v>230</v>
      </c>
      <c r="G26" s="57" t="s">
        <v>40</v>
      </c>
      <c r="H26" s="58" t="s">
        <v>231</v>
      </c>
      <c r="I26" s="56" t="s">
        <v>5</v>
      </c>
      <c r="J26" s="59" t="s">
        <v>179</v>
      </c>
      <c r="K26" s="60" t="s">
        <v>221</v>
      </c>
      <c r="L26" s="60" t="s">
        <v>232</v>
      </c>
      <c r="M26" s="60" t="s">
        <v>232</v>
      </c>
      <c r="N26" s="60" t="s">
        <v>232</v>
      </c>
      <c r="O26" s="142" t="s">
        <v>4</v>
      </c>
    </row>
    <row r="27" spans="1:15" ht="18" customHeight="1" thickBot="1">
      <c r="A27" s="119" t="s">
        <v>244</v>
      </c>
      <c r="B27" s="217"/>
      <c r="C27" s="218"/>
      <c r="D27" s="129" t="s">
        <v>208</v>
      </c>
      <c r="E27" s="130" t="s">
        <v>2</v>
      </c>
      <c r="F27" s="129" t="s">
        <v>131</v>
      </c>
      <c r="G27" s="150" t="s">
        <v>236</v>
      </c>
      <c r="H27" s="131" t="s">
        <v>246</v>
      </c>
      <c r="I27" s="129" t="s">
        <v>3</v>
      </c>
      <c r="J27" s="66" t="s">
        <v>245</v>
      </c>
      <c r="K27" s="67"/>
      <c r="L27" s="68"/>
      <c r="M27" s="67"/>
      <c r="N27" s="68"/>
      <c r="O27" s="151" t="s">
        <v>197</v>
      </c>
    </row>
    <row r="28" spans="1:15" ht="18" customHeight="1">
      <c r="A28" s="242" t="s">
        <v>196</v>
      </c>
      <c r="B28" s="215" t="s">
        <v>72</v>
      </c>
      <c r="C28" s="216"/>
      <c r="D28" s="102" t="s">
        <v>224</v>
      </c>
      <c r="E28" s="73" t="s">
        <v>1</v>
      </c>
      <c r="F28" s="95" t="s">
        <v>241</v>
      </c>
      <c r="G28" s="98" t="s">
        <v>26</v>
      </c>
      <c r="H28" s="96" t="s">
        <v>171</v>
      </c>
      <c r="I28" s="73" t="s">
        <v>5</v>
      </c>
      <c r="J28" s="100" t="s">
        <v>29</v>
      </c>
      <c r="K28" s="62" t="s">
        <v>30</v>
      </c>
      <c r="L28" s="62" t="s">
        <v>4</v>
      </c>
      <c r="M28" s="62" t="s">
        <v>93</v>
      </c>
      <c r="N28" s="62" t="s">
        <v>4</v>
      </c>
      <c r="O28" s="255" t="s">
        <v>233</v>
      </c>
    </row>
    <row r="29" spans="1:15" ht="18" customHeight="1">
      <c r="A29" s="243"/>
      <c r="B29" s="223"/>
      <c r="C29" s="224"/>
      <c r="D29" s="97" t="s">
        <v>57</v>
      </c>
      <c r="E29" s="73" t="s">
        <v>207</v>
      </c>
      <c r="F29" s="95" t="s">
        <v>174</v>
      </c>
      <c r="G29" s="98" t="s">
        <v>40</v>
      </c>
      <c r="H29" s="96" t="s">
        <v>176</v>
      </c>
      <c r="I29" s="73" t="s">
        <v>3</v>
      </c>
      <c r="J29" s="100" t="s">
        <v>29</v>
      </c>
      <c r="K29" s="60" t="s">
        <v>30</v>
      </c>
      <c r="L29" s="60" t="s">
        <v>5</v>
      </c>
      <c r="M29" s="60" t="s">
        <v>1</v>
      </c>
      <c r="N29" s="60" t="s">
        <v>5</v>
      </c>
      <c r="O29" s="256"/>
    </row>
    <row r="30" spans="1:15" ht="18" customHeight="1">
      <c r="A30" s="251"/>
      <c r="B30" s="223"/>
      <c r="C30" s="224"/>
      <c r="D30" s="102" t="s">
        <v>234</v>
      </c>
      <c r="E30" s="73" t="s">
        <v>93</v>
      </c>
      <c r="F30" s="95" t="s">
        <v>175</v>
      </c>
      <c r="G30" s="98" t="s">
        <v>40</v>
      </c>
      <c r="H30" s="96" t="s">
        <v>171</v>
      </c>
      <c r="I30" s="73" t="s">
        <v>4</v>
      </c>
      <c r="J30" s="100" t="s">
        <v>29</v>
      </c>
      <c r="K30" s="62" t="s">
        <v>30</v>
      </c>
      <c r="L30" s="105" t="s">
        <v>53</v>
      </c>
      <c r="M30" s="62" t="s">
        <v>3</v>
      </c>
      <c r="N30" s="105" t="s">
        <v>235</v>
      </c>
      <c r="O30" s="257"/>
    </row>
    <row r="31" spans="1:15" ht="18" customHeight="1" thickBot="1">
      <c r="A31" s="119" t="s">
        <v>239</v>
      </c>
      <c r="B31" s="217"/>
      <c r="C31" s="218"/>
      <c r="D31" s="99" t="s">
        <v>208</v>
      </c>
      <c r="E31" s="19" t="s">
        <v>0</v>
      </c>
      <c r="F31" s="63" t="s">
        <v>243</v>
      </c>
      <c r="G31" s="64" t="s">
        <v>33</v>
      </c>
      <c r="H31" s="65" t="s">
        <v>171</v>
      </c>
      <c r="I31" s="19" t="s">
        <v>2</v>
      </c>
      <c r="J31" s="22" t="s">
        <v>73</v>
      </c>
      <c r="K31" s="67"/>
      <c r="L31" s="67"/>
      <c r="M31" s="67"/>
      <c r="N31" s="67"/>
      <c r="O31" s="118" t="s">
        <v>197</v>
      </c>
    </row>
  </sheetData>
  <mergeCells count="31">
    <mergeCell ref="O12:O14"/>
    <mergeCell ref="O28:O30"/>
    <mergeCell ref="O16:O17"/>
    <mergeCell ref="O22:O23"/>
    <mergeCell ref="O24:O25"/>
    <mergeCell ref="O4:O5"/>
    <mergeCell ref="O6:O7"/>
    <mergeCell ref="O8:O9"/>
    <mergeCell ref="O10:O11"/>
    <mergeCell ref="B20:C23"/>
    <mergeCell ref="A22:A23"/>
    <mergeCell ref="B16:C19"/>
    <mergeCell ref="A16:A19"/>
    <mergeCell ref="B24:C27"/>
    <mergeCell ref="B28:C31"/>
    <mergeCell ref="A28:A30"/>
    <mergeCell ref="A24:A26"/>
    <mergeCell ref="A8:A11"/>
    <mergeCell ref="B8:C11"/>
    <mergeCell ref="B12:C15"/>
    <mergeCell ref="A12:A15"/>
    <mergeCell ref="A4:A7"/>
    <mergeCell ref="B4:C7"/>
    <mergeCell ref="A1:O1"/>
    <mergeCell ref="A2:A3"/>
    <mergeCell ref="B2:C3"/>
    <mergeCell ref="D2:D3"/>
    <mergeCell ref="E2:I3"/>
    <mergeCell ref="J2:J3"/>
    <mergeCell ref="K2:N2"/>
    <mergeCell ref="O2:O3"/>
  </mergeCells>
  <printOptions horizontalCentered="1" verticalCentered="1"/>
  <pageMargins left="0.7874015748031497" right="0.7874015748031497" top="0.37" bottom="0.41" header="0.26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会社</dc:creator>
  <cp:keywords/>
  <dc:description/>
  <cp:lastModifiedBy> </cp:lastModifiedBy>
  <cp:lastPrinted>2009-09-29T06:17:24Z</cp:lastPrinted>
  <dcterms:created xsi:type="dcterms:W3CDTF">2009-04-13T03:30:47Z</dcterms:created>
  <dcterms:modified xsi:type="dcterms:W3CDTF">2009-10-27T06:12:42Z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-1595334287</vt:i4>
  </property>
  <property fmtid="{D5CDD505-2E9C-101B-9397-08002B2CF9AE}" pid="3" name="_EmailSubject">
    <vt:lpwstr>2008 年度 CY 加盟登録書 </vt:lpwstr>
  </property>
  <property fmtid="{D5CDD505-2E9C-101B-9397-08002B2CF9AE}" pid="4" name="_AuthorEmail">
    <vt:lpwstr>kosuke-honda@agc.co.jp</vt:lpwstr>
  </property>
  <property fmtid="{D5CDD505-2E9C-101B-9397-08002B2CF9AE}" pid="5" name="_AuthorEmailDisplayName">
    <vt:lpwstr>本田　公祐/ADY</vt:lpwstr>
  </property>
  <property fmtid="{D5CDD505-2E9C-101B-9397-08002B2CF9AE}" pid="6" name="_ReviewingToolsShownOnce">
    <vt:lpwstr/>
  </property>
</Properties>
</file>